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11\Documents\"/>
    </mc:Choice>
  </mc:AlternateContent>
  <workbookProtection workbookPassword="CC7A" lockStructure="1"/>
  <bookViews>
    <workbookView xWindow="36960" yWindow="-3855" windowWidth="28140" windowHeight="18795"/>
  </bookViews>
  <sheets>
    <sheet name="10Month" sheetId="1" r:id="rId1"/>
    <sheet name="12 Month" sheetId="2" r:id="rId2"/>
    <sheet name="Instructions" sheetId="3" r:id="rId3"/>
    <sheet name="Extra Columns " sheetId="4" r:id="rId4"/>
    <sheet name="OTC Calculation" sheetId="5" r:id="rId5"/>
  </sheets>
  <externalReferences>
    <externalReference r:id="rId6"/>
  </externalReferences>
  <definedNames>
    <definedName name="_xlnm.Print_Area" localSheetId="0">'10Month'!$B$1:$S$52</definedName>
    <definedName name="_xlnm.Print_Area" localSheetId="1">'12 Month'!$A$1:$R$52</definedName>
    <definedName name="_xlnm.Print_Area" localSheetId="3">'Extra Columns '!$A$1:$R$27</definedName>
    <definedName name="_xlnm.Print_Area" localSheetId="2">Instructions!$A$1:$P$87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3" i="2" l="1"/>
  <c r="L43" i="1"/>
  <c r="E10" i="1" l="1"/>
  <c r="D10" i="2"/>
  <c r="O15" i="4" l="1"/>
  <c r="O13" i="4"/>
  <c r="O16" i="4"/>
  <c r="O14" i="4"/>
  <c r="O12" i="4"/>
  <c r="O11" i="4"/>
  <c r="P5" i="4"/>
  <c r="D7" i="4"/>
  <c r="F7" i="4"/>
  <c r="H7" i="4"/>
  <c r="J7" i="4"/>
  <c r="L7" i="4"/>
  <c r="N7" i="4"/>
  <c r="O7" i="4"/>
  <c r="D8" i="4"/>
  <c r="F8" i="4"/>
  <c r="H8" i="4"/>
  <c r="J8" i="4"/>
  <c r="L8" i="4"/>
  <c r="N8" i="4"/>
  <c r="O8" i="4"/>
  <c r="D9" i="4"/>
  <c r="F9" i="4"/>
  <c r="H9" i="4"/>
  <c r="J9" i="4"/>
  <c r="L9" i="4"/>
  <c r="N9" i="4"/>
  <c r="O9" i="4"/>
  <c r="D10" i="4"/>
  <c r="F10" i="4"/>
  <c r="H10" i="4"/>
  <c r="J10" i="4"/>
  <c r="L10" i="4"/>
  <c r="N10" i="4"/>
  <c r="O10" i="4"/>
  <c r="D11" i="4"/>
  <c r="F11" i="4"/>
  <c r="H11" i="4"/>
  <c r="J11" i="4"/>
  <c r="L11" i="4"/>
  <c r="N11" i="4"/>
  <c r="D12" i="4"/>
  <c r="F12" i="4"/>
  <c r="H12" i="4"/>
  <c r="J12" i="4"/>
  <c r="L12" i="4"/>
  <c r="N12" i="4"/>
  <c r="D13" i="4"/>
  <c r="F13" i="4"/>
  <c r="H13" i="4"/>
  <c r="J13" i="4"/>
  <c r="L13" i="4"/>
  <c r="N13" i="4"/>
  <c r="D14" i="4"/>
  <c r="F14" i="4"/>
  <c r="H14" i="4"/>
  <c r="J14" i="4"/>
  <c r="L14" i="4"/>
  <c r="N14" i="4"/>
  <c r="D15" i="4"/>
  <c r="F15" i="4"/>
  <c r="H15" i="4"/>
  <c r="J15" i="4"/>
  <c r="L15" i="4"/>
  <c r="N15" i="4"/>
  <c r="D16" i="4"/>
  <c r="F16" i="4"/>
  <c r="H16" i="4"/>
  <c r="J16" i="4"/>
  <c r="L16" i="4"/>
  <c r="N16" i="4"/>
  <c r="D17" i="4"/>
  <c r="F17" i="4"/>
  <c r="H17" i="4"/>
  <c r="J17" i="4"/>
  <c r="L17" i="4"/>
  <c r="N17" i="4"/>
  <c r="O17" i="4"/>
  <c r="D18" i="4"/>
  <c r="F18" i="4"/>
  <c r="H18" i="4"/>
  <c r="J18" i="4"/>
  <c r="L18" i="4"/>
  <c r="N18" i="4"/>
  <c r="O18" i="4"/>
  <c r="D19" i="4"/>
  <c r="F19" i="4"/>
  <c r="H19" i="4"/>
  <c r="J19" i="4"/>
  <c r="L19" i="4"/>
  <c r="N19" i="4"/>
  <c r="O19" i="4"/>
  <c r="Q16" i="4" l="1"/>
  <c r="Q8" i="4"/>
  <c r="Q19" i="4"/>
  <c r="Q18" i="4"/>
  <c r="Q17" i="4"/>
  <c r="Q15" i="4"/>
  <c r="Q14" i="4"/>
  <c r="Q13" i="4"/>
  <c r="Q12" i="4"/>
  <c r="Q11" i="4"/>
  <c r="Q10" i="4"/>
  <c r="Q9" i="4"/>
  <c r="Q7" i="4"/>
  <c r="O26" i="2"/>
  <c r="O25" i="2"/>
  <c r="O24" i="2"/>
  <c r="O23" i="2"/>
  <c r="O22" i="2"/>
  <c r="P24" i="1"/>
  <c r="P28" i="1"/>
  <c r="P27" i="1"/>
  <c r="P26" i="1"/>
  <c r="P25" i="1"/>
  <c r="B27" i="5" l="1"/>
  <c r="B29" i="5" s="1"/>
  <c r="B14" i="5"/>
  <c r="B6" i="5"/>
  <c r="B25" i="5" s="1"/>
  <c r="B7" i="5"/>
  <c r="B12" i="5" s="1"/>
  <c r="B3" i="5"/>
  <c r="B8" i="5"/>
  <c r="B16" i="5" l="1"/>
  <c r="B18" i="5" s="1"/>
  <c r="B31" i="5"/>
  <c r="L21" i="4"/>
  <c r="F21" i="4"/>
  <c r="N21" i="4"/>
  <c r="J21" i="4" l="1"/>
  <c r="H21" i="4"/>
  <c r="D21" i="4"/>
  <c r="C12" i="2"/>
  <c r="C14" i="2" s="1"/>
  <c r="D12" i="1"/>
  <c r="D14" i="1" s="1"/>
  <c r="Q21" i="4" l="1"/>
  <c r="Q17" i="1"/>
  <c r="P17" i="2"/>
  <c r="J10" i="2"/>
  <c r="O30" i="2"/>
  <c r="O29" i="2"/>
  <c r="O28" i="2"/>
  <c r="O27" i="2"/>
  <c r="O21" i="2"/>
  <c r="O20" i="2"/>
  <c r="O19" i="2"/>
  <c r="P30" i="1"/>
  <c r="P29" i="1"/>
  <c r="P23" i="1"/>
  <c r="P22" i="1"/>
  <c r="P21" i="1"/>
  <c r="P20" i="1"/>
  <c r="P19" i="1"/>
  <c r="N30" i="2" l="1"/>
  <c r="N25" i="2"/>
  <c r="N24" i="2"/>
  <c r="L26" i="2"/>
  <c r="J23" i="2"/>
  <c r="F25" i="2"/>
  <c r="D23" i="2"/>
  <c r="H24" i="2"/>
  <c r="D25" i="2"/>
  <c r="L25" i="2"/>
  <c r="J22" i="2"/>
  <c r="F24" i="2"/>
  <c r="D22" i="2"/>
  <c r="N22" i="2"/>
  <c r="J24" i="2"/>
  <c r="L24" i="2"/>
  <c r="H26" i="2"/>
  <c r="F23" i="2"/>
  <c r="L22" i="2"/>
  <c r="H22" i="2"/>
  <c r="D24" i="2"/>
  <c r="N23" i="2"/>
  <c r="L23" i="2"/>
  <c r="H25" i="2"/>
  <c r="F22" i="2"/>
  <c r="D27" i="2"/>
  <c r="F26" i="2"/>
  <c r="N26" i="2"/>
  <c r="J26" i="2"/>
  <c r="H23" i="2"/>
  <c r="D26" i="2"/>
  <c r="J25" i="2"/>
  <c r="N20" i="2"/>
  <c r="N28" i="2"/>
  <c r="D19" i="2"/>
  <c r="D20" i="2"/>
  <c r="D21" i="2"/>
  <c r="D28" i="2"/>
  <c r="D29" i="2"/>
  <c r="D30" i="2"/>
  <c r="N21" i="2"/>
  <c r="F19" i="2"/>
  <c r="F20" i="2"/>
  <c r="F21" i="2"/>
  <c r="F27" i="2"/>
  <c r="F28" i="2"/>
  <c r="F29" i="2"/>
  <c r="F30" i="2"/>
  <c r="N19" i="2"/>
  <c r="N29" i="2"/>
  <c r="H19" i="2"/>
  <c r="H20" i="2"/>
  <c r="H21" i="2"/>
  <c r="H27" i="2"/>
  <c r="H28" i="2"/>
  <c r="H29" i="2"/>
  <c r="H30" i="2"/>
  <c r="J19" i="2"/>
  <c r="J20" i="2"/>
  <c r="J21" i="2"/>
  <c r="J27" i="2"/>
  <c r="J28" i="2"/>
  <c r="J29" i="2"/>
  <c r="J30" i="2"/>
  <c r="L19" i="2"/>
  <c r="L20" i="2"/>
  <c r="L21" i="2"/>
  <c r="L27" i="2"/>
  <c r="L28" i="2"/>
  <c r="L29" i="2"/>
  <c r="L30" i="2"/>
  <c r="N27" i="2"/>
  <c r="Q23" i="2" l="1"/>
  <c r="Q22" i="2"/>
  <c r="Q24" i="2"/>
  <c r="Q26" i="2"/>
  <c r="Q25" i="2"/>
  <c r="Q20" i="2"/>
  <c r="Q19" i="2"/>
  <c r="Q30" i="2"/>
  <c r="Q21" i="2"/>
  <c r="J32" i="2"/>
  <c r="F32" i="2"/>
  <c r="L32" i="2"/>
  <c r="Q29" i="2"/>
  <c r="Q28" i="2"/>
  <c r="N32" i="2"/>
  <c r="D32" i="2"/>
  <c r="Q27" i="2"/>
  <c r="H32" i="2"/>
  <c r="Q32" i="2" l="1"/>
  <c r="K10" i="1" l="1"/>
  <c r="O25" i="1" l="1"/>
  <c r="O28" i="1"/>
  <c r="O24" i="1"/>
  <c r="M25" i="1"/>
  <c r="K26" i="1"/>
  <c r="I27" i="1"/>
  <c r="G28" i="1"/>
  <c r="G24" i="1"/>
  <c r="E25" i="1"/>
  <c r="M28" i="1"/>
  <c r="M24" i="1"/>
  <c r="K25" i="1"/>
  <c r="I26" i="1"/>
  <c r="G27" i="1"/>
  <c r="E28" i="1"/>
  <c r="E24" i="1"/>
  <c r="M26" i="1"/>
  <c r="I28" i="1"/>
  <c r="E26" i="1"/>
  <c r="O27" i="1"/>
  <c r="O26" i="1"/>
  <c r="M27" i="1"/>
  <c r="K28" i="1"/>
  <c r="K24" i="1"/>
  <c r="I25" i="1"/>
  <c r="G26" i="1"/>
  <c r="E27" i="1"/>
  <c r="E23" i="1"/>
  <c r="K27" i="1"/>
  <c r="I24" i="1"/>
  <c r="G25" i="1"/>
  <c r="E30" i="1"/>
  <c r="E19" i="1"/>
  <c r="K29" i="1"/>
  <c r="I19" i="1"/>
  <c r="O21" i="1"/>
  <c r="G19" i="1"/>
  <c r="O22" i="1"/>
  <c r="O19" i="1"/>
  <c r="O20" i="1"/>
  <c r="O23" i="1"/>
  <c r="M30" i="1"/>
  <c r="I20" i="1"/>
  <c r="K30" i="1"/>
  <c r="I30" i="1"/>
  <c r="M19" i="1"/>
  <c r="M20" i="1"/>
  <c r="M21" i="1"/>
  <c r="K21" i="1"/>
  <c r="G21" i="1"/>
  <c r="M23" i="1"/>
  <c r="O29" i="1"/>
  <c r="K19" i="1"/>
  <c r="K20" i="1"/>
  <c r="G20" i="1"/>
  <c r="M22" i="1"/>
  <c r="K22" i="1"/>
  <c r="G22" i="1"/>
  <c r="K23" i="1"/>
  <c r="M29" i="1"/>
  <c r="O30" i="1"/>
  <c r="I21" i="1"/>
  <c r="G23" i="1"/>
  <c r="I22" i="1"/>
  <c r="G29" i="1"/>
  <c r="I23" i="1"/>
  <c r="E20" i="1"/>
  <c r="G30" i="1"/>
  <c r="I29" i="1"/>
  <c r="E21" i="1"/>
  <c r="E22" i="1"/>
  <c r="E29" i="1"/>
  <c r="R24" i="1" l="1"/>
  <c r="R26" i="1"/>
  <c r="R28" i="1"/>
  <c r="R27" i="1"/>
  <c r="R25" i="1"/>
  <c r="R23" i="1"/>
  <c r="K32" i="1"/>
  <c r="I32" i="1"/>
  <c r="G32" i="1"/>
  <c r="E32" i="1"/>
  <c r="R30" i="1"/>
  <c r="R22" i="1"/>
  <c r="M32" i="1"/>
  <c r="R20" i="1"/>
  <c r="O32" i="1"/>
  <c r="R19" i="1"/>
  <c r="R29" i="1"/>
  <c r="R21" i="1"/>
  <c r="R32" i="1" l="1"/>
</calcChain>
</file>

<file path=xl/sharedStrings.xml><?xml version="1.0" encoding="utf-8"?>
<sst xmlns="http://schemas.openxmlformats.org/spreadsheetml/2006/main" count="250" uniqueCount="135">
  <si>
    <t xml:space="preserve">CPH Faculty Release Worksheet </t>
  </si>
  <si>
    <t xml:space="preserve">Faculty Member Name </t>
  </si>
  <si>
    <t>Academic Year</t>
  </si>
  <si>
    <t xml:space="preserve">Department </t>
  </si>
  <si>
    <t xml:space="preserve">Combo Code </t>
  </si>
  <si>
    <t xml:space="preserve">Project </t>
  </si>
  <si>
    <t xml:space="preserve">Activity </t>
  </si>
  <si>
    <t xml:space="preserve">Start Date </t>
  </si>
  <si>
    <t xml:space="preserve">End Date </t>
  </si>
  <si>
    <t xml:space="preserve">310XRSH </t>
  </si>
  <si>
    <t>310XINT</t>
  </si>
  <si>
    <t>310XSRV</t>
  </si>
  <si>
    <t xml:space="preserve">Accounts </t>
  </si>
  <si>
    <t xml:space="preserve">20% to CPH </t>
  </si>
  <si>
    <t xml:space="preserve">OTC </t>
  </si>
  <si>
    <t>Return to Department</t>
  </si>
  <si>
    <t xml:space="preserve">Academic Salary </t>
  </si>
  <si>
    <t>Monthly Salary</t>
  </si>
  <si>
    <t xml:space="preserve">Original Budget </t>
  </si>
  <si>
    <t>%</t>
  </si>
  <si>
    <t># of Months</t>
  </si>
  <si>
    <t xml:space="preserve">1st Fund. Change </t>
  </si>
  <si>
    <t xml:space="preserve">2nd Fund. Change </t>
  </si>
  <si>
    <t xml:space="preserve">3rd Fund. Change </t>
  </si>
  <si>
    <t xml:space="preserve">4th Fund. Change </t>
  </si>
  <si>
    <t xml:space="preserve">5th Fund. Change </t>
  </si>
  <si>
    <t xml:space="preserve">Annual Salary </t>
  </si>
  <si>
    <t xml:space="preserve">Calendar Salary </t>
  </si>
  <si>
    <t>Total Months</t>
  </si>
  <si>
    <t xml:space="preserve">*if applicable </t>
  </si>
  <si>
    <t xml:space="preserve">Salary Charged to Grant </t>
  </si>
  <si>
    <t xml:space="preserve">Monthly Salary </t>
  </si>
  <si>
    <t xml:space="preserve">Effective Dates : </t>
  </si>
  <si>
    <t>Instruction</t>
  </si>
  <si>
    <t>Research</t>
  </si>
  <si>
    <t>Service</t>
  </si>
  <si>
    <t>Administration</t>
  </si>
  <si>
    <t>Release From :</t>
  </si>
  <si>
    <r>
      <t xml:space="preserve">If </t>
    </r>
    <r>
      <rPr>
        <b/>
        <sz val="11"/>
        <color rgb="FFC00000"/>
        <rFont val="Calibri"/>
        <family val="2"/>
        <scheme val="minor"/>
      </rPr>
      <t>Instruction</t>
    </r>
    <r>
      <rPr>
        <b/>
        <sz val="11"/>
        <color theme="1"/>
        <rFont val="Calibri"/>
        <family val="2"/>
        <scheme val="minor"/>
      </rPr>
      <t xml:space="preserve">, what course(s) is/are the faculty member being released from? </t>
    </r>
  </si>
  <si>
    <t xml:space="preserve">How will course be covered/replaced? </t>
  </si>
  <si>
    <t>Department Head Signature:</t>
  </si>
  <si>
    <t xml:space="preserve">Faculty Member Signature: </t>
  </si>
  <si>
    <t>310X0RSH</t>
  </si>
  <si>
    <t>310X0INT</t>
  </si>
  <si>
    <t>310X0SRV</t>
  </si>
  <si>
    <r>
      <t xml:space="preserve">If the grant's primary sponsor is </t>
    </r>
    <r>
      <rPr>
        <b/>
        <sz val="11"/>
        <color rgb="FFC00000"/>
        <rFont val="Calibri"/>
        <family val="2"/>
        <scheme val="minor"/>
      </rPr>
      <t>NIH, CDC, HHS, HRSA, or NIJ</t>
    </r>
    <r>
      <rPr>
        <sz val="11"/>
        <color theme="1"/>
        <rFont val="Calibri"/>
        <family val="2"/>
        <scheme val="minor"/>
      </rPr>
      <t>,</t>
    </r>
    <r>
      <rPr>
        <b/>
        <sz val="11"/>
        <color rgb="FFC00000"/>
        <rFont val="Calibri"/>
        <family val="2"/>
        <scheme val="minor"/>
      </rPr>
      <t xml:space="preserve"> and the salary is over the Cap</t>
    </r>
    <r>
      <rPr>
        <sz val="11"/>
        <color theme="1"/>
        <rFont val="Calibri"/>
        <family val="2"/>
        <scheme val="minor"/>
      </rPr>
      <t>, please use the OTC calculator</t>
    </r>
  </si>
  <si>
    <t xml:space="preserve">Total Released Salary </t>
  </si>
  <si>
    <t>Project #</t>
  </si>
  <si>
    <t xml:space="preserve">Part 1 </t>
  </si>
  <si>
    <t>Determine whether to use 10 month or 12 month tab based on how faculty member is paid.</t>
  </si>
  <si>
    <t>Part 2</t>
  </si>
  <si>
    <t xml:space="preserve">Enter the correct informaton into the yellow cells. </t>
  </si>
  <si>
    <t>a</t>
  </si>
  <si>
    <t xml:space="preserve">Enter Faculty member name </t>
  </si>
  <si>
    <t>b</t>
  </si>
  <si>
    <t xml:space="preserve">Enter Department Name </t>
  </si>
  <si>
    <t>c</t>
  </si>
  <si>
    <t>Enter Project number</t>
  </si>
  <si>
    <t>d</t>
  </si>
  <si>
    <t>Enter Activity number</t>
  </si>
  <si>
    <t>e</t>
  </si>
  <si>
    <t xml:space="preserve">Enter Combo code </t>
  </si>
  <si>
    <t>f</t>
  </si>
  <si>
    <t>g</t>
  </si>
  <si>
    <t>h</t>
  </si>
  <si>
    <t>i</t>
  </si>
  <si>
    <t>j</t>
  </si>
  <si>
    <t xml:space="preserve">Part 3 </t>
  </si>
  <si>
    <t xml:space="preserve">Use table below to show how faculty member is budgeted for the year. </t>
  </si>
  <si>
    <t xml:space="preserve">a </t>
  </si>
  <si>
    <r>
      <t xml:space="preserve">Enter each account's percentage to match how faculty member is originally budgeted for the beginning of the fiscal year.  </t>
    </r>
    <r>
      <rPr>
        <i/>
        <sz val="11"/>
        <color rgb="FF000000"/>
        <rFont val="Calibri"/>
        <family val="2"/>
        <scheme val="minor"/>
      </rPr>
      <t>(round to 3 decimal places)</t>
    </r>
  </si>
  <si>
    <t xml:space="preserve">Part 4 </t>
  </si>
  <si>
    <t xml:space="preserve">c </t>
  </si>
  <si>
    <t xml:space="preserve">* The number of months across the table should always equal 10 for 10m and 12 for 12m.  The number in the totals table will be red if the number of months is incorrect. </t>
  </si>
  <si>
    <t xml:space="preserve">If faculty member needs to be returned to the original budget, repeat steps to show second funding change.  </t>
  </si>
  <si>
    <t xml:space="preserve">If OTC applies, add additional row in the table for OTC and repeat steps. </t>
  </si>
  <si>
    <t xml:space="preserve">Part 5 </t>
  </si>
  <si>
    <t>Enter amounts in yellow cells for each state accounts (instruction, research, service, or administration)</t>
  </si>
  <si>
    <t xml:space="preserve">The total should be reflected by the funding changes  and match the totals table </t>
  </si>
  <si>
    <t>Provide information on how course will be covered/replaced in yellow cell</t>
  </si>
  <si>
    <t xml:space="preserve">The monthly salary will auto populate as the percentages are entered and should match the blue monthly salary part 2.   </t>
  </si>
  <si>
    <t xml:space="preserve">The totals will auto populate into the totals table.  This should match the original budget for the faculty member's annual salary until other funding sources are added.  </t>
  </si>
  <si>
    <r>
      <t xml:space="preserve">In "1st Funding Change" column, enter the percentages for each account to show how the faculty's salary will be distributed on the first funding change.  </t>
    </r>
    <r>
      <rPr>
        <i/>
        <sz val="11"/>
        <color rgb="FF000000"/>
        <rFont val="Calibri"/>
        <family val="2"/>
        <scheme val="minor"/>
      </rPr>
      <t xml:space="preserve">The percentages should equal 100%  and the monthly salary should match the original budget column.  </t>
    </r>
  </si>
  <si>
    <t xml:space="preserve">The budget totals for each account will auto populate in once all funding changes are entered.  The "Yearly Budget" Amount for the project number should match the cell for Salary Charged to Grant in part 2 .  </t>
  </si>
  <si>
    <r>
      <t xml:space="preserve">Enter Course(s) &amp; semester if faculty member is buying out of teaching a class.  </t>
    </r>
    <r>
      <rPr>
        <i/>
        <sz val="11"/>
        <color theme="1"/>
        <rFont val="Calibri"/>
        <family val="2"/>
        <scheme val="minor"/>
      </rPr>
      <t>Faculty release should occur in the same semester.</t>
    </r>
    <r>
      <rPr>
        <sz val="11"/>
        <color theme="1"/>
        <rFont val="Calibri"/>
        <family val="2"/>
        <scheme val="minor"/>
      </rPr>
      <t xml:space="preserve">  </t>
    </r>
  </si>
  <si>
    <t>Faculty member</t>
  </si>
  <si>
    <t>2020-2021</t>
  </si>
  <si>
    <t>Updated :</t>
  </si>
  <si>
    <t>Over the cap amount</t>
  </si>
  <si>
    <t>% effort to be bought out</t>
  </si>
  <si>
    <t>Enter buyout amount</t>
  </si>
  <si>
    <t>Enter PI's Calendar salary</t>
  </si>
  <si>
    <t>Calendar Year Salary</t>
  </si>
  <si>
    <t>Enter PI's Academic salary</t>
  </si>
  <si>
    <t>Academic Salary</t>
  </si>
  <si>
    <t>CYSalary/12 months*9 months</t>
  </si>
  <si>
    <t>Academic  Salary</t>
  </si>
  <si>
    <t>NIH Cap</t>
  </si>
  <si>
    <t>PI NAME:</t>
  </si>
  <si>
    <t>NIH Salary Cap Calculation Worksheet</t>
  </si>
  <si>
    <t>Original Budget</t>
  </si>
  <si>
    <t>Effective state should be 8/1/XX for 10 month faculty and 7/1/XX for 12 month faculty</t>
  </si>
  <si>
    <t xml:space="preserve">Enter project number in table below the Department IDs for the state Account.  </t>
  </si>
  <si>
    <t xml:space="preserve">Change the 10 to reflect the new number the faculty member is paid in first original budget column.  </t>
  </si>
  <si>
    <t>If OTC applies, enter OTC amount, see part 6</t>
  </si>
  <si>
    <t>Part 6</t>
  </si>
  <si>
    <t xml:space="preserve">How to calculate OTC </t>
  </si>
  <si>
    <t xml:space="preserve">This amount will appear as a negative number on the OTC calculator tab, however you will enter this number as a positive number on the buyout worksheet.  </t>
  </si>
  <si>
    <t>When the faculty member's annual salary and the salary charged to the grant are entered on the buyout tab, the OTC amount will automatically calculate</t>
  </si>
  <si>
    <t xml:space="preserve">on the OTC tab.  You will go to the tab to find the OTC amount and then enter the amount back on the buyout tab.   </t>
  </si>
  <si>
    <t xml:space="preserve">Revised  Budget </t>
  </si>
  <si>
    <t xml:space="preserve">Revised Budget </t>
  </si>
  <si>
    <r>
      <t xml:space="preserve">If the grant's primary sponsor is </t>
    </r>
    <r>
      <rPr>
        <b/>
        <sz val="12"/>
        <color rgb="FFC00000"/>
        <rFont val="Calibri"/>
        <family val="2"/>
        <scheme val="minor"/>
      </rPr>
      <t>NIH, CDC, HHS, HRSA, or NIJ</t>
    </r>
    <r>
      <rPr>
        <sz val="12"/>
        <color theme="1"/>
        <rFont val="Calibri"/>
        <family val="2"/>
        <scheme val="minor"/>
      </rPr>
      <t>,</t>
    </r>
    <r>
      <rPr>
        <b/>
        <sz val="12"/>
        <color rgb="FFC00000"/>
        <rFont val="Calibri"/>
        <family val="2"/>
        <scheme val="minor"/>
      </rPr>
      <t xml:space="preserve"> and the salary is over the Cap</t>
    </r>
    <r>
      <rPr>
        <sz val="12"/>
        <color theme="1"/>
        <rFont val="Calibri"/>
        <family val="2"/>
        <scheme val="minor"/>
      </rPr>
      <t>, please use the OTC calculator</t>
    </r>
  </si>
  <si>
    <t xml:space="preserve">Cells not highlighted will autopopulate </t>
  </si>
  <si>
    <t>Enter project start date for budget period</t>
  </si>
  <si>
    <t xml:space="preserve">Enter project end date for budget period </t>
  </si>
  <si>
    <t>The monthly salary will populate in blue, below annual salary.</t>
  </si>
  <si>
    <t>Enter salary amount that needs to be charged to the grant -must be the amount included in grant budget.</t>
  </si>
  <si>
    <r>
      <t xml:space="preserve">Leave OTC amount blank if faculty member is not over the cap </t>
    </r>
    <r>
      <rPr>
        <b/>
        <i/>
        <u/>
        <sz val="11"/>
        <color theme="1"/>
        <rFont val="Calibri"/>
        <family val="2"/>
        <scheme val="minor"/>
      </rPr>
      <t>or</t>
    </r>
    <r>
      <rPr>
        <i/>
        <sz val="11"/>
        <color theme="1"/>
        <rFont val="Calibri"/>
        <family val="2"/>
        <scheme val="minor"/>
      </rPr>
      <t xml:space="preserve"> if sponsor does not require OTC.   </t>
    </r>
  </si>
  <si>
    <t>Enter annual salary for faculty member</t>
  </si>
  <si>
    <t xml:space="preserve">Enter Department ID numbers that faculty member is paid in original budget </t>
  </si>
  <si>
    <t xml:space="preserve"> d </t>
  </si>
  <si>
    <t xml:space="preserve">The cells  on the right will auto populate the return amounts. </t>
  </si>
  <si>
    <t xml:space="preserve">The pay amount will auto populate into the cells to right of each percentage.  </t>
  </si>
  <si>
    <t xml:space="preserve">Use the table to plan funding changes that will be submitted in OneUSG Connect to show how faculty member will be paid by the grant and other accounts.  Show entire payroll history for the fiscal year.  </t>
  </si>
  <si>
    <t xml:space="preserve">Enter the effective date for the funding change. </t>
  </si>
  <si>
    <t>Under "# of months" enter the number of months the faculty member will need to be paid this percentage.</t>
  </si>
  <si>
    <t xml:space="preserve">Under the funding change table, specify the category (instruction, research, service or administration) in which the faculty member's salary is being released.   </t>
  </si>
  <si>
    <t>SALARY CAP : 199,300</t>
  </si>
  <si>
    <t>SALARY CAP : 149,475</t>
  </si>
  <si>
    <t>CPH Post-Award Lead Signature:</t>
  </si>
  <si>
    <t xml:space="preserve">12.5% of Salary </t>
  </si>
  <si>
    <t xml:space="preserve">Cost of replacement instructor: </t>
  </si>
  <si>
    <t xml:space="preserve">Associate Dean for Research Signature: </t>
  </si>
  <si>
    <t>Associate Dean for Academic Affairs  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</si>
</sst>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000%"/>
    <numFmt numFmtId="166" formatCode="m/d/yy;@"/>
    <numFmt numFmtId="167" formatCode="&quot;$&quot;#,##0"/>
    <numFmt numFmtId="168" formatCode="&quot;$&quot;#,##0.00"/>
    <numFmt numFmtId="169" formatCode="0.000"/>
  </numFmts>
  <fonts count="36"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sz val="11"/>
      <color rgb="FFC00000"/>
      <name val="Calibri"/>
      <family val="2"/>
      <scheme val="minor"/>
    </font>
    <font>
      <sz val="11"/>
      <color theme="4" tint="-0.249977111117893"/>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i/>
      <sz val="12"/>
      <color theme="1"/>
      <name val="Calibri"/>
      <family val="2"/>
      <scheme val="minor"/>
    </font>
    <font>
      <i/>
      <sz val="14"/>
      <color theme="1"/>
      <name val="Calibri"/>
      <family val="2"/>
      <scheme val="minor"/>
    </font>
    <font>
      <i/>
      <sz val="11"/>
      <color theme="4" tint="-0.249977111117893"/>
      <name val="Calibri"/>
      <family val="2"/>
      <scheme val="minor"/>
    </font>
    <font>
      <b/>
      <sz val="12"/>
      <color rgb="FFC00000"/>
      <name val="Calibri"/>
      <family val="2"/>
      <scheme val="minor"/>
    </font>
    <font>
      <b/>
      <i/>
      <sz val="14"/>
      <color theme="1"/>
      <name val="Calibri"/>
      <family val="2"/>
      <scheme val="minor"/>
    </font>
    <font>
      <b/>
      <i/>
      <sz val="12"/>
      <color theme="1"/>
      <name val="Calibri"/>
      <family val="2"/>
      <scheme val="minor"/>
    </font>
    <font>
      <i/>
      <sz val="10"/>
      <color rgb="FFC00000"/>
      <name val="Calibri"/>
      <family val="2"/>
      <scheme val="minor"/>
    </font>
    <font>
      <i/>
      <sz val="12"/>
      <color theme="4" tint="-0.249977111117893"/>
      <name val="Calibri"/>
      <family val="2"/>
      <scheme val="minor"/>
    </font>
    <font>
      <sz val="12"/>
      <color theme="4" tint="-0.249977111117893"/>
      <name val="Calibri"/>
      <family val="2"/>
      <scheme val="minor"/>
    </font>
    <font>
      <i/>
      <sz val="12"/>
      <color rgb="FFC00000"/>
      <name val="Calibri"/>
      <family val="2"/>
      <scheme val="minor"/>
    </font>
    <font>
      <sz val="11"/>
      <color theme="1"/>
      <name val="Calibri"/>
      <family val="2"/>
      <scheme val="minor"/>
    </font>
    <font>
      <b/>
      <sz val="14"/>
      <color rgb="FF7030A0"/>
      <name val="Calibri"/>
      <family val="2"/>
      <scheme val="minor"/>
    </font>
    <font>
      <b/>
      <sz val="16"/>
      <color rgb="FF7030A0"/>
      <name val="Calibri"/>
      <family val="2"/>
      <scheme val="minor"/>
    </font>
    <font>
      <i/>
      <sz val="11"/>
      <color indexed="8"/>
      <name val="Calibri"/>
      <family val="2"/>
      <scheme val="minor"/>
    </font>
    <font>
      <i/>
      <sz val="11"/>
      <color rgb="FF000000"/>
      <name val="Calibri"/>
      <family val="2"/>
      <scheme val="minor"/>
    </font>
    <font>
      <sz val="11"/>
      <color theme="1"/>
      <name val="Times New Roman"/>
      <family val="2"/>
    </font>
    <font>
      <b/>
      <sz val="14"/>
      <color rgb="FFFF0000"/>
      <name val="Times New Roman"/>
      <family val="1"/>
    </font>
    <font>
      <b/>
      <sz val="10"/>
      <name val="Arial"/>
      <family val="2"/>
    </font>
    <font>
      <b/>
      <sz val="11"/>
      <color theme="1"/>
      <name val="Times New Roman"/>
      <family val="1"/>
    </font>
    <font>
      <b/>
      <i/>
      <u/>
      <sz val="11"/>
      <color theme="1"/>
      <name val="Calibri"/>
      <family val="2"/>
      <scheme val="minor"/>
    </font>
    <font>
      <sz val="11"/>
      <color rgb="FFFF0000"/>
      <name val="Calibri"/>
      <family val="2"/>
      <scheme val="minor"/>
    </font>
    <font>
      <i/>
      <sz val="11"/>
      <color rgb="FFFF000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rgb="FFF9FBFD"/>
        <bgColor indexed="64"/>
      </patternFill>
    </fill>
    <fill>
      <patternFill patternType="solid">
        <fgColor rgb="FFFFF8E5"/>
        <bgColor indexed="64"/>
      </patternFill>
    </fill>
    <fill>
      <patternFill patternType="solid">
        <fgColor rgb="FFDBF1F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4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24" fillId="0" borderId="0" applyFont="0" applyFill="0" applyBorder="0" applyAlignment="0" applyProtection="0"/>
    <xf numFmtId="0" fontId="29" fillId="0" borderId="0"/>
  </cellStyleXfs>
  <cellXfs count="264">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3" fillId="0" borderId="0" xfId="0" applyFont="1"/>
    <xf numFmtId="0" fontId="6" fillId="0" borderId="0" xfId="0" applyFont="1"/>
    <xf numFmtId="0" fontId="3" fillId="0" borderId="0" xfId="0" applyFont="1" applyBorder="1"/>
    <xf numFmtId="0" fontId="0" fillId="0" borderId="0" xfId="0" applyBorder="1" applyAlignment="1"/>
    <xf numFmtId="0" fontId="0" fillId="0" borderId="9" xfId="0" applyBorder="1"/>
    <xf numFmtId="0" fontId="12" fillId="0" borderId="18" xfId="0" applyFont="1" applyBorder="1" applyAlignment="1">
      <alignment horizontal="center" vertical="center"/>
    </xf>
    <xf numFmtId="0" fontId="0" fillId="0" borderId="0" xfId="0" applyAlignment="1">
      <alignment wrapText="1"/>
    </xf>
    <xf numFmtId="0" fontId="1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4" borderId="1" xfId="0" applyFill="1" applyBorder="1" applyProtection="1">
      <protection locked="0"/>
    </xf>
    <xf numFmtId="0" fontId="0" fillId="4" borderId="7" xfId="0" applyFill="1" applyBorder="1" applyAlignment="1" applyProtection="1">
      <alignment horizontal="center" vertical="center"/>
      <protection locked="0"/>
    </xf>
    <xf numFmtId="0" fontId="13"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6" xfId="0" applyFont="1" applyBorder="1"/>
    <xf numFmtId="0" fontId="4" fillId="0" borderId="0" xfId="0" applyFont="1" applyBorder="1"/>
    <xf numFmtId="0" fontId="4" fillId="0" borderId="7" xfId="0" applyFont="1" applyBorder="1"/>
    <xf numFmtId="0" fontId="4" fillId="0" borderId="9" xfId="0" applyFont="1" applyBorder="1"/>
    <xf numFmtId="0" fontId="14" fillId="0" borderId="2" xfId="0" applyFont="1" applyBorder="1" applyAlignment="1">
      <alignment horizontal="center" vertical="center" wrapText="1"/>
    </xf>
    <xf numFmtId="0" fontId="15" fillId="0" borderId="17" xfId="0" applyFont="1" applyBorder="1" applyAlignment="1">
      <alignment horizontal="center" vertical="center"/>
    </xf>
    <xf numFmtId="0" fontId="0" fillId="0" borderId="15" xfId="0" applyBorder="1" applyAlignment="1">
      <alignment horizontal="center"/>
    </xf>
    <xf numFmtId="0" fontId="11" fillId="0" borderId="2" xfId="0" applyFont="1" applyBorder="1" applyAlignment="1">
      <alignment horizontal="center" vertical="center" wrapText="1"/>
    </xf>
    <xf numFmtId="0" fontId="20" fillId="0" borderId="0" xfId="0" applyFont="1"/>
    <xf numFmtId="0" fontId="0" fillId="4" borderId="1" xfId="0" applyFill="1" applyBorder="1" applyAlignment="1">
      <alignment horizontal="center"/>
    </xf>
    <xf numFmtId="0" fontId="7" fillId="0" borderId="0" xfId="0" applyFont="1"/>
    <xf numFmtId="0" fontId="0" fillId="4" borderId="18"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0" borderId="0" xfId="0" applyFill="1" applyBorder="1"/>
    <xf numFmtId="0" fontId="0" fillId="0" borderId="16" xfId="0" applyBorder="1" applyAlignment="1">
      <alignment horizontal="center"/>
    </xf>
    <xf numFmtId="0" fontId="0" fillId="0" borderId="17" xfId="0" applyBorder="1"/>
    <xf numFmtId="0" fontId="4" fillId="0" borderId="0" xfId="0" applyFont="1"/>
    <xf numFmtId="0" fontId="7" fillId="0" borderId="0" xfId="0" applyFont="1" applyBorder="1"/>
    <xf numFmtId="0" fontId="7" fillId="4" borderId="1" xfId="0" applyFont="1" applyFill="1" applyBorder="1" applyProtection="1">
      <protection locked="0"/>
    </xf>
    <xf numFmtId="0" fontId="7" fillId="0" borderId="0" xfId="0" applyFont="1" applyBorder="1" applyAlignment="1"/>
    <xf numFmtId="0" fontId="22" fillId="0" borderId="0" xfId="0" applyFont="1"/>
    <xf numFmtId="0" fontId="7" fillId="0" borderId="0" xfId="0" applyFont="1" applyAlignment="1">
      <alignment horizontal="center" vertical="center"/>
    </xf>
    <xf numFmtId="0" fontId="23" fillId="0" borderId="0" xfId="0" applyFont="1"/>
    <xf numFmtId="0" fontId="7" fillId="0" borderId="0" xfId="0" applyFont="1" applyBorder="1" applyAlignment="1">
      <alignment horizontal="center"/>
    </xf>
    <xf numFmtId="0" fontId="0" fillId="4" borderId="0" xfId="0" applyFill="1" applyAlignment="1">
      <alignment horizontal="center"/>
    </xf>
    <xf numFmtId="0" fontId="7" fillId="4" borderId="16" xfId="0" applyFont="1" applyFill="1" applyBorder="1" applyProtection="1">
      <protection locked="0"/>
    </xf>
    <xf numFmtId="0" fontId="0" fillId="4" borderId="0" xfId="0" applyFill="1" applyProtection="1">
      <protection locked="0"/>
    </xf>
    <xf numFmtId="164" fontId="0" fillId="5" borderId="31" xfId="0" applyNumberFormat="1" applyFill="1" applyBorder="1" applyProtection="1">
      <protection locked="0"/>
    </xf>
    <xf numFmtId="164" fontId="0" fillId="0" borderId="30" xfId="0" applyNumberFormat="1" applyBorder="1" applyProtection="1">
      <protection locked="0"/>
    </xf>
    <xf numFmtId="164" fontId="0" fillId="5" borderId="30" xfId="0" applyNumberFormat="1" applyFill="1" applyBorder="1" applyProtection="1">
      <protection locked="0"/>
    </xf>
    <xf numFmtId="164" fontId="0" fillId="5" borderId="32" xfId="0" applyNumberFormat="1" applyFill="1" applyBorder="1" applyProtection="1">
      <protection locked="0"/>
    </xf>
    <xf numFmtId="164" fontId="0" fillId="5" borderId="31" xfId="1" applyNumberFormat="1" applyFont="1" applyFill="1" applyBorder="1" applyProtection="1">
      <protection locked="0"/>
    </xf>
    <xf numFmtId="164" fontId="0" fillId="0" borderId="30" xfId="1" applyNumberFormat="1" applyFont="1" applyBorder="1" applyProtection="1">
      <protection locked="0"/>
    </xf>
    <xf numFmtId="164" fontId="0" fillId="5" borderId="30" xfId="1" applyNumberFormat="1" applyFont="1" applyFill="1" applyBorder="1" applyProtection="1">
      <protection locked="0"/>
    </xf>
    <xf numFmtId="165" fontId="0" fillId="5" borderId="31" xfId="1" applyNumberFormat="1" applyFont="1" applyFill="1" applyBorder="1" applyProtection="1">
      <protection locked="0"/>
    </xf>
    <xf numFmtId="165" fontId="0" fillId="0" borderId="30" xfId="1" applyNumberFormat="1" applyFont="1" applyBorder="1" applyProtection="1">
      <protection locked="0"/>
    </xf>
    <xf numFmtId="165" fontId="0" fillId="5" borderId="30" xfId="1" applyNumberFormat="1" applyFont="1" applyFill="1" applyBorder="1" applyProtection="1">
      <protection locked="0"/>
    </xf>
    <xf numFmtId="0" fontId="26" fillId="0" borderId="0" xfId="0" applyFont="1" applyAlignment="1">
      <alignment horizontal="center" vertical="center"/>
    </xf>
    <xf numFmtId="0" fontId="10" fillId="0" borderId="0" xfId="0" applyFont="1" applyAlignment="1">
      <alignment vertical="top"/>
    </xf>
    <xf numFmtId="0" fontId="0" fillId="0" borderId="0" xfId="0" applyAlignment="1">
      <alignment horizontal="right"/>
    </xf>
    <xf numFmtId="0" fontId="27" fillId="0" borderId="0" xfId="0" applyFont="1"/>
    <xf numFmtId="0" fontId="0" fillId="0" borderId="0" xfId="0" applyAlignment="1"/>
    <xf numFmtId="0" fontId="11" fillId="0" borderId="0" xfId="0" applyFont="1"/>
    <xf numFmtId="0" fontId="5" fillId="0" borderId="0" xfId="0" applyFont="1"/>
    <xf numFmtId="0" fontId="5" fillId="0" borderId="0" xfId="0" applyFont="1" applyAlignment="1">
      <alignment horizontal="right"/>
    </xf>
    <xf numFmtId="0" fontId="0" fillId="0" borderId="0" xfId="0" applyAlignment="1">
      <alignment horizontal="left" vertical="top" wrapText="1"/>
    </xf>
    <xf numFmtId="0" fontId="0" fillId="0" borderId="15" xfId="0" applyBorder="1" applyAlignment="1">
      <alignment horizontal="center"/>
    </xf>
    <xf numFmtId="0" fontId="29" fillId="0" borderId="0" xfId="2"/>
    <xf numFmtId="166" fontId="29" fillId="0" borderId="0" xfId="2" applyNumberFormat="1"/>
    <xf numFmtId="0" fontId="29" fillId="0" borderId="0" xfId="2" applyAlignment="1">
      <alignment horizontal="right"/>
    </xf>
    <xf numFmtId="0" fontId="29" fillId="0" borderId="9" xfId="2" applyBorder="1"/>
    <xf numFmtId="0" fontId="29" fillId="0" borderId="1" xfId="2" applyBorder="1"/>
    <xf numFmtId="0" fontId="29" fillId="0" borderId="8" xfId="2" applyBorder="1"/>
    <xf numFmtId="0" fontId="29" fillId="0" borderId="7" xfId="2" applyBorder="1"/>
    <xf numFmtId="167" fontId="29" fillId="6" borderId="0" xfId="2" applyNumberFormat="1" applyFill="1" applyBorder="1"/>
    <xf numFmtId="0" fontId="30" fillId="0" borderId="6" xfId="2" applyFont="1" applyBorder="1"/>
    <xf numFmtId="2" fontId="29" fillId="0" borderId="0" xfId="2" applyNumberFormat="1" applyBorder="1"/>
    <xf numFmtId="0" fontId="29" fillId="0" borderId="6" xfId="2" applyBorder="1"/>
    <xf numFmtId="10" fontId="29" fillId="0" borderId="0" xfId="2" applyNumberFormat="1" applyBorder="1"/>
    <xf numFmtId="167" fontId="29" fillId="0" borderId="0" xfId="2" applyNumberFormat="1" applyBorder="1"/>
    <xf numFmtId="3" fontId="29" fillId="7" borderId="0" xfId="2" applyNumberFormat="1" applyFill="1" applyBorder="1"/>
    <xf numFmtId="3" fontId="29" fillId="0" borderId="0" xfId="2" applyNumberFormat="1" applyBorder="1"/>
    <xf numFmtId="0" fontId="29" fillId="0" borderId="5" xfId="2" applyBorder="1"/>
    <xf numFmtId="167" fontId="29" fillId="0" borderId="4" xfId="2" applyNumberFormat="1" applyBorder="1"/>
    <xf numFmtId="0" fontId="31" fillId="0" borderId="3" xfId="2" applyFont="1" applyBorder="1" applyAlignment="1">
      <alignment vertical="top"/>
    </xf>
    <xf numFmtId="167" fontId="29" fillId="0" borderId="0" xfId="2" applyNumberFormat="1"/>
    <xf numFmtId="167" fontId="29" fillId="0" borderId="1" xfId="2" applyNumberFormat="1" applyBorder="1"/>
    <xf numFmtId="3" fontId="29" fillId="8" borderId="0" xfId="2" applyNumberFormat="1" applyFill="1" applyBorder="1"/>
    <xf numFmtId="168" fontId="29" fillId="0" borderId="0" xfId="2" applyNumberFormat="1"/>
    <xf numFmtId="167" fontId="32" fillId="0" borderId="0" xfId="2" applyNumberFormat="1" applyFont="1" applyAlignment="1">
      <alignment horizontal="left"/>
    </xf>
    <xf numFmtId="0" fontId="29" fillId="9" borderId="0" xfId="2" applyFill="1"/>
    <xf numFmtId="167" fontId="32" fillId="9" borderId="0" xfId="2" applyNumberFormat="1" applyFont="1" applyFill="1" applyAlignment="1">
      <alignment horizontal="left"/>
    </xf>
    <xf numFmtId="167" fontId="29" fillId="9" borderId="0" xfId="2" applyNumberFormat="1" applyFill="1" applyAlignment="1">
      <alignment horizontal="left"/>
    </xf>
    <xf numFmtId="0" fontId="29" fillId="0" borderId="0" xfId="2" applyNumberFormat="1"/>
    <xf numFmtId="0" fontId="31" fillId="0" borderId="0" xfId="2" applyFont="1"/>
    <xf numFmtId="3" fontId="29" fillId="0" borderId="0" xfId="2" applyNumberFormat="1"/>
    <xf numFmtId="0" fontId="0" fillId="0" borderId="0" xfId="0" applyFill="1"/>
    <xf numFmtId="164" fontId="0" fillId="0" borderId="30" xfId="0" applyNumberFormat="1" applyFill="1" applyBorder="1" applyProtection="1">
      <protection locked="0"/>
    </xf>
    <xf numFmtId="164" fontId="0" fillId="0" borderId="32" xfId="0" applyNumberFormat="1" applyFill="1" applyBorder="1" applyProtection="1">
      <protection locked="0"/>
    </xf>
    <xf numFmtId="164" fontId="0" fillId="0" borderId="30" xfId="1" applyNumberFormat="1" applyFont="1" applyFill="1" applyBorder="1" applyProtection="1">
      <protection locked="0"/>
    </xf>
    <xf numFmtId="164" fontId="11" fillId="0" borderId="30" xfId="0" applyNumberFormat="1" applyFont="1" applyBorder="1" applyProtection="1">
      <protection locked="0"/>
    </xf>
    <xf numFmtId="164" fontId="0" fillId="5" borderId="31" xfId="0" applyNumberFormat="1" applyFont="1" applyFill="1" applyBorder="1" applyProtection="1">
      <protection locked="0"/>
    </xf>
    <xf numFmtId="164" fontId="11" fillId="5" borderId="32" xfId="0" applyNumberFormat="1" applyFont="1" applyFill="1" applyBorder="1" applyProtection="1">
      <protection locked="0"/>
    </xf>
    <xf numFmtId="2" fontId="0" fillId="0" borderId="17" xfId="0" applyNumberFormat="1" applyBorder="1"/>
    <xf numFmtId="169" fontId="0" fillId="5" borderId="33" xfId="0" applyNumberFormat="1" applyFill="1" applyBorder="1"/>
    <xf numFmtId="169" fontId="0" fillId="0" borderId="11" xfId="0" applyNumberFormat="1" applyBorder="1"/>
    <xf numFmtId="169" fontId="0" fillId="0" borderId="11" xfId="0" applyNumberFormat="1" applyFill="1" applyBorder="1"/>
    <xf numFmtId="169" fontId="0" fillId="5" borderId="11" xfId="0" applyNumberFormat="1" applyFill="1" applyBorder="1"/>
    <xf numFmtId="169" fontId="0" fillId="5" borderId="34" xfId="0" applyNumberFormat="1" applyFill="1" applyBorder="1"/>
    <xf numFmtId="2" fontId="0" fillId="0" borderId="9" xfId="0" applyNumberFormat="1" applyBorder="1"/>
    <xf numFmtId="2" fontId="0" fillId="0" borderId="1" xfId="0" applyNumberFormat="1" applyBorder="1"/>
    <xf numFmtId="169" fontId="0" fillId="5" borderId="22" xfId="0" applyNumberFormat="1" applyFill="1" applyBorder="1"/>
    <xf numFmtId="169" fontId="0" fillId="0" borderId="14" xfId="0" applyNumberFormat="1" applyBorder="1"/>
    <xf numFmtId="169" fontId="0" fillId="0" borderId="14" xfId="0" applyNumberFormat="1" applyFill="1" applyBorder="1"/>
    <xf numFmtId="169" fontId="0" fillId="5" borderId="14" xfId="0" applyNumberFormat="1" applyFill="1" applyBorder="1"/>
    <xf numFmtId="169" fontId="0" fillId="5" borderId="26" xfId="0" applyNumberFormat="1" applyFill="1" applyBorder="1"/>
    <xf numFmtId="2" fontId="0" fillId="0" borderId="34" xfId="0" applyNumberFormat="1" applyFill="1" applyBorder="1"/>
    <xf numFmtId="10" fontId="0" fillId="0" borderId="30" xfId="0" applyNumberFormat="1" applyBorder="1" applyProtection="1">
      <protection locked="0"/>
    </xf>
    <xf numFmtId="169" fontId="0" fillId="0" borderId="34" xfId="0" applyNumberFormat="1" applyFill="1" applyBorder="1"/>
    <xf numFmtId="169" fontId="0" fillId="0" borderId="26" xfId="0" applyNumberFormat="1" applyFill="1" applyBorder="1"/>
    <xf numFmtId="165" fontId="0" fillId="0" borderId="30" xfId="1" applyNumberFormat="1" applyFont="1" applyFill="1" applyBorder="1" applyProtection="1">
      <protection locked="0"/>
    </xf>
    <xf numFmtId="164" fontId="0" fillId="0" borderId="32" xfId="1" applyNumberFormat="1" applyFont="1" applyFill="1" applyBorder="1" applyProtection="1">
      <protection locked="0"/>
    </xf>
    <xf numFmtId="165" fontId="0" fillId="0" borderId="32" xfId="1" applyNumberFormat="1" applyFont="1" applyFill="1" applyBorder="1" applyProtection="1">
      <protection locked="0"/>
    </xf>
    <xf numFmtId="169" fontId="4" fillId="5" borderId="22" xfId="0" applyNumberFormat="1" applyFont="1" applyFill="1" applyBorder="1"/>
    <xf numFmtId="169" fontId="4" fillId="0" borderId="14" xfId="0" applyNumberFormat="1" applyFont="1" applyBorder="1"/>
    <xf numFmtId="169" fontId="4" fillId="5" borderId="14" xfId="0" applyNumberFormat="1" applyFont="1" applyFill="1" applyBorder="1"/>
    <xf numFmtId="169" fontId="4" fillId="5" borderId="26" xfId="0" applyNumberFormat="1" applyFont="1" applyFill="1" applyBorder="1"/>
    <xf numFmtId="169" fontId="4" fillId="0" borderId="14" xfId="0" applyNumberFormat="1" applyFont="1" applyFill="1" applyBorder="1"/>
    <xf numFmtId="169" fontId="4" fillId="0" borderId="26" xfId="0" applyNumberFormat="1" applyFont="1" applyFill="1" applyBorder="1"/>
    <xf numFmtId="0" fontId="0" fillId="0" borderId="0" xfId="0" applyAlignment="1">
      <alignment horizontal="right" vertical="center"/>
    </xf>
    <xf numFmtId="0" fontId="27" fillId="0" borderId="0" xfId="0" applyFont="1" applyAlignment="1">
      <alignment vertical="center"/>
    </xf>
    <xf numFmtId="0" fontId="0" fillId="0" borderId="0" xfId="0" applyFont="1"/>
    <xf numFmtId="0" fontId="0" fillId="0" borderId="0" xfId="0" applyProtection="1">
      <protection locked="0"/>
    </xf>
    <xf numFmtId="0" fontId="0" fillId="4" borderId="1" xfId="0" applyFill="1" applyBorder="1" applyAlignment="1" applyProtection="1">
      <alignment horizontal="center"/>
      <protection locked="0"/>
    </xf>
    <xf numFmtId="0" fontId="0" fillId="4" borderId="0" xfId="0" applyFill="1" applyAlignment="1" applyProtection="1">
      <alignment horizontal="center"/>
      <protection locked="0"/>
    </xf>
    <xf numFmtId="0" fontId="7" fillId="0" borderId="0" xfId="0" applyFont="1" applyAlignment="1">
      <alignment horizontal="center"/>
    </xf>
    <xf numFmtId="0" fontId="35" fillId="0" borderId="0" xfId="0" applyFont="1"/>
    <xf numFmtId="0" fontId="0" fillId="0" borderId="0" xfId="0" applyFill="1" applyAlignment="1" applyProtection="1">
      <alignment vertical="center"/>
      <protection locked="0"/>
    </xf>
    <xf numFmtId="0" fontId="3" fillId="0" borderId="0" xfId="0" applyFont="1" applyAlignment="1"/>
    <xf numFmtId="0" fontId="34" fillId="0" borderId="0" xfId="0" applyFont="1"/>
    <xf numFmtId="0" fontId="7" fillId="0" borderId="0" xfId="0" applyFont="1" applyFill="1" applyBorder="1" applyProtection="1">
      <protection locked="0"/>
    </xf>
    <xf numFmtId="0" fontId="4" fillId="0" borderId="0" xfId="0" applyFont="1" applyAlignment="1">
      <alignment horizontal="center" wrapText="1"/>
    </xf>
    <xf numFmtId="0" fontId="0" fillId="4" borderId="0" xfId="0" applyFill="1" applyAlignment="1">
      <alignment horizontal="center"/>
    </xf>
    <xf numFmtId="0" fontId="0" fillId="4" borderId="1" xfId="0" applyFill="1" applyBorder="1" applyAlignment="1">
      <alignment horizontal="center"/>
    </xf>
    <xf numFmtId="0" fontId="3" fillId="4" borderId="0" xfId="0" applyFont="1" applyFill="1" applyAlignment="1" applyProtection="1">
      <alignment horizontal="center"/>
      <protection locked="0"/>
    </xf>
    <xf numFmtId="0" fontId="12" fillId="0" borderId="1" xfId="0" applyFont="1" applyBorder="1" applyAlignment="1">
      <alignment horizontal="center"/>
    </xf>
    <xf numFmtId="0" fontId="0" fillId="4" borderId="1" xfId="0" applyFill="1" applyBorder="1" applyAlignment="1" applyProtection="1">
      <alignment horizontal="center"/>
      <protection locked="0"/>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wrapText="1"/>
    </xf>
    <xf numFmtId="0" fontId="0" fillId="4" borderId="15" xfId="0" applyFill="1" applyBorder="1" applyAlignment="1" applyProtection="1">
      <alignment horizontal="center"/>
      <protection locked="0"/>
    </xf>
    <xf numFmtId="0" fontId="0" fillId="4" borderId="17" xfId="0" applyFill="1" applyBorder="1" applyAlignment="1" applyProtection="1">
      <alignment horizontal="center"/>
      <protection locked="0"/>
    </xf>
    <xf numFmtId="0" fontId="4" fillId="5" borderId="12" xfId="0" applyFont="1" applyFill="1" applyBorder="1" applyAlignment="1">
      <alignment horizontal="center"/>
    </xf>
    <xf numFmtId="0" fontId="4" fillId="5" borderId="10"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xf>
    <xf numFmtId="0" fontId="25" fillId="0" borderId="0" xfId="0" applyFont="1" applyAlignment="1">
      <alignment horizontal="center" vertical="center"/>
    </xf>
    <xf numFmtId="0" fontId="0" fillId="0" borderId="23"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13"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19" fillId="0" borderId="8" xfId="0" applyFont="1" applyBorder="1" applyAlignment="1">
      <alignment horizontal="center"/>
    </xf>
    <xf numFmtId="0" fontId="19" fillId="0" borderId="1" xfId="0" applyFont="1" applyBorder="1" applyAlignment="1">
      <alignment horizontal="center"/>
    </xf>
    <xf numFmtId="0" fontId="18" fillId="0" borderId="5" xfId="0" applyFont="1" applyBorder="1" applyAlignment="1">
      <alignment horizontal="center" wrapText="1"/>
    </xf>
    <xf numFmtId="0" fontId="18" fillId="0" borderId="9" xfId="0" applyFont="1" applyBorder="1" applyAlignment="1">
      <alignment horizontal="center" wrapText="1"/>
    </xf>
    <xf numFmtId="0" fontId="9" fillId="0" borderId="1" xfId="0" applyFont="1" applyBorder="1" applyAlignment="1">
      <alignment horizontal="center"/>
    </xf>
    <xf numFmtId="0" fontId="4" fillId="5" borderId="20" xfId="0" applyFont="1" applyFill="1" applyBorder="1" applyAlignment="1">
      <alignment horizontal="center"/>
    </xf>
    <xf numFmtId="0" fontId="4" fillId="5" borderId="21" xfId="0" applyFont="1" applyFill="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5" borderId="13" xfId="0" applyFont="1" applyFill="1" applyBorder="1" applyAlignment="1">
      <alignment horizontal="center"/>
    </xf>
    <xf numFmtId="0" fontId="4" fillId="0" borderId="13" xfId="0" applyFont="1" applyFill="1" applyBorder="1" applyAlignment="1">
      <alignment horizontal="center"/>
    </xf>
    <xf numFmtId="0" fontId="4" fillId="0" borderId="12" xfId="0" applyFont="1" applyFill="1" applyBorder="1" applyAlignment="1">
      <alignment horizontal="center"/>
    </xf>
    <xf numFmtId="0" fontId="11" fillId="0" borderId="15" xfId="0" applyFont="1" applyBorder="1" applyAlignment="1">
      <alignment horizontal="center"/>
    </xf>
    <xf numFmtId="0" fontId="11" fillId="0" borderId="17" xfId="0" applyFont="1" applyBorder="1" applyAlignment="1">
      <alignment horizontal="center"/>
    </xf>
    <xf numFmtId="0" fontId="5" fillId="0" borderId="0" xfId="0" applyFont="1" applyAlignment="1">
      <alignment horizontal="center"/>
    </xf>
    <xf numFmtId="0" fontId="8" fillId="0" borderId="1" xfId="0" applyFont="1" applyFill="1" applyBorder="1" applyAlignment="1" applyProtection="1">
      <alignment horizontal="center"/>
    </xf>
    <xf numFmtId="1" fontId="7" fillId="0" borderId="0" xfId="0" applyNumberFormat="1" applyFont="1" applyBorder="1" applyAlignment="1">
      <alignment horizontal="center" vertical="center"/>
    </xf>
    <xf numFmtId="1" fontId="7" fillId="0" borderId="1" xfId="0" applyNumberFormat="1" applyFont="1" applyBorder="1" applyAlignment="1">
      <alignment horizontal="center" vertical="center"/>
    </xf>
    <xf numFmtId="14" fontId="0" fillId="4" borderId="1" xfId="0" applyNumberFormat="1" applyFill="1" applyBorder="1" applyAlignment="1" applyProtection="1">
      <alignment horizontal="center"/>
      <protection locked="0"/>
    </xf>
    <xf numFmtId="12" fontId="0" fillId="4" borderId="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0" fontId="3" fillId="0" borderId="0" xfId="0" applyFont="1" applyAlignment="1">
      <alignment horizontal="center"/>
    </xf>
    <xf numFmtId="0" fontId="0" fillId="4" borderId="1" xfId="0" applyFont="1" applyFill="1" applyBorder="1" applyAlignment="1" applyProtection="1">
      <alignment horizontal="center"/>
      <protection locked="0"/>
    </xf>
    <xf numFmtId="0" fontId="11" fillId="0" borderId="3" xfId="0" applyFont="1" applyBorder="1" applyAlignment="1">
      <alignment horizontal="center"/>
    </xf>
    <xf numFmtId="0" fontId="11" fillId="0" borderId="4" xfId="0" applyFont="1" applyBorder="1" applyAlignment="1">
      <alignment horizontal="center"/>
    </xf>
    <xf numFmtId="14" fontId="0" fillId="4" borderId="3" xfId="0" applyNumberFormat="1" applyFill="1" applyBorder="1" applyAlignment="1" applyProtection="1">
      <alignment horizontal="center"/>
      <protection locked="0"/>
    </xf>
    <xf numFmtId="14" fontId="0" fillId="4" borderId="5" xfId="0" applyNumberFormat="1" applyFill="1" applyBorder="1" applyAlignment="1" applyProtection="1">
      <alignment horizontal="center"/>
      <protection locked="0"/>
    </xf>
    <xf numFmtId="14" fontId="0" fillId="4" borderId="15" xfId="0" applyNumberFormat="1" applyFill="1" applyBorder="1" applyAlignment="1" applyProtection="1">
      <alignment horizontal="center"/>
      <protection locked="0"/>
    </xf>
    <xf numFmtId="0" fontId="16" fillId="0" borderId="0" xfId="0" applyFont="1" applyAlignment="1">
      <alignment horizontal="center" vertical="top"/>
    </xf>
    <xf numFmtId="0" fontId="0" fillId="5" borderId="28" xfId="0" applyFill="1" applyBorder="1" applyAlignment="1" applyProtection="1">
      <alignment horizontal="center"/>
      <protection locked="0"/>
    </xf>
    <xf numFmtId="0" fontId="17" fillId="0" borderId="0" xfId="0" applyFont="1" applyAlignment="1">
      <alignment horizontal="center"/>
    </xf>
    <xf numFmtId="1" fontId="7" fillId="0" borderId="1" xfId="0" applyNumberFormat="1" applyFont="1" applyBorder="1" applyAlignment="1">
      <alignment horizont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1" fillId="5" borderId="19" xfId="0" applyFont="1" applyFill="1" applyBorder="1" applyAlignment="1" applyProtection="1">
      <alignment horizontal="center"/>
      <protection locked="0"/>
    </xf>
    <xf numFmtId="0" fontId="11" fillId="5" borderId="27" xfId="0" applyFont="1" applyFill="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5" borderId="13" xfId="0" applyFont="1" applyFill="1" applyBorder="1" applyAlignment="1" applyProtection="1">
      <alignment horizontal="center"/>
      <protection locked="0"/>
    </xf>
    <xf numFmtId="0" fontId="11" fillId="5" borderId="28" xfId="0" applyFont="1" applyFill="1" applyBorder="1" applyAlignment="1" applyProtection="1">
      <alignment horizontal="center"/>
      <protection locked="0"/>
    </xf>
    <xf numFmtId="0" fontId="0" fillId="0" borderId="28" xfId="0" applyBorder="1" applyAlignment="1" applyProtection="1">
      <alignment horizontal="center"/>
      <protection locked="0"/>
    </xf>
    <xf numFmtId="0" fontId="0" fillId="4" borderId="0" xfId="0" applyFill="1" applyAlignment="1" applyProtection="1">
      <alignment horizontal="center"/>
      <protection locked="0"/>
    </xf>
    <xf numFmtId="0" fontId="7" fillId="0" borderId="0" xfId="0" applyFont="1" applyAlignment="1">
      <alignment horizontal="center"/>
    </xf>
    <xf numFmtId="0" fontId="3" fillId="0" borderId="0" xfId="0" applyFont="1" applyAlignment="1">
      <alignment horizontal="center" vertical="center" wrapText="1"/>
    </xf>
    <xf numFmtId="0" fontId="0" fillId="4" borderId="0" xfId="0" applyFill="1" applyAlignment="1" applyProtection="1">
      <alignment horizontal="center" vertical="center"/>
      <protection locked="0"/>
    </xf>
    <xf numFmtId="0" fontId="3" fillId="0" borderId="0" xfId="0" applyFont="1" applyAlignment="1">
      <alignment horizontal="left"/>
    </xf>
    <xf numFmtId="0" fontId="0" fillId="0" borderId="15" xfId="0" applyBorder="1" applyAlignment="1">
      <alignment horizontal="center"/>
    </xf>
    <xf numFmtId="0" fontId="0" fillId="0" borderId="17" xfId="0" applyBorder="1" applyAlignment="1">
      <alignment horizontal="center"/>
    </xf>
    <xf numFmtId="0" fontId="5" fillId="0" borderId="0" xfId="0" applyFont="1" applyAlignment="1">
      <alignment horizontal="center" vertical="center"/>
    </xf>
    <xf numFmtId="0" fontId="3" fillId="0" borderId="0" xfId="0" applyFont="1" applyAlignment="1">
      <alignment horizontal="center" wrapText="1"/>
    </xf>
    <xf numFmtId="0" fontId="0" fillId="0" borderId="0" xfId="0" applyFill="1" applyBorder="1" applyAlignment="1">
      <alignment horizontal="center"/>
    </xf>
    <xf numFmtId="0" fontId="7" fillId="4" borderId="1" xfId="0" applyFont="1" applyFill="1" applyBorder="1" applyAlignment="1" applyProtection="1">
      <alignment horizontal="center"/>
      <protection locked="0"/>
    </xf>
    <xf numFmtId="0" fontId="25" fillId="0" borderId="0" xfId="0" applyFont="1" applyAlignment="1">
      <alignment horizontal="center"/>
    </xf>
    <xf numFmtId="0" fontId="2"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0" borderId="13" xfId="0" applyBorder="1" applyAlignment="1" applyProtection="1">
      <alignment horizontal="center"/>
      <protection locked="0"/>
    </xf>
    <xf numFmtId="0" fontId="4" fillId="0" borderId="0" xfId="0" applyFont="1" applyAlignment="1">
      <alignment horizontal="left" vertical="center" wrapText="1"/>
    </xf>
    <xf numFmtId="0" fontId="17" fillId="0" borderId="1" xfId="0" applyFont="1" applyBorder="1" applyAlignment="1">
      <alignment horizontal="center"/>
    </xf>
    <xf numFmtId="0" fontId="0" fillId="0" borderId="28" xfId="0" applyFill="1" applyBorder="1" applyAlignment="1" applyProtection="1">
      <alignment horizontal="center"/>
      <protection locked="0"/>
    </xf>
    <xf numFmtId="0" fontId="4" fillId="0" borderId="10" xfId="0" applyFont="1" applyFill="1" applyBorder="1" applyAlignment="1">
      <alignment horizontal="center"/>
    </xf>
    <xf numFmtId="0" fontId="0" fillId="5" borderId="19" xfId="0" applyFill="1" applyBorder="1" applyAlignment="1" applyProtection="1">
      <alignment horizontal="center"/>
      <protection locked="0"/>
    </xf>
    <xf numFmtId="0" fontId="0" fillId="5" borderId="27" xfId="0" applyFill="1" applyBorder="1" applyAlignment="1" applyProtection="1">
      <alignment horizontal="center"/>
      <protection locked="0"/>
    </xf>
    <xf numFmtId="0" fontId="4" fillId="0" borderId="0" xfId="0" applyFont="1" applyAlignment="1">
      <alignment horizontal="center"/>
    </xf>
    <xf numFmtId="3" fontId="7" fillId="4" borderId="1" xfId="0" applyNumberFormat="1" applyFont="1" applyFill="1" applyBorder="1" applyAlignment="1" applyProtection="1">
      <alignment horizontal="center"/>
      <protection locked="0"/>
    </xf>
    <xf numFmtId="0" fontId="7" fillId="0" borderId="1" xfId="0" applyFont="1" applyFill="1" applyBorder="1" applyAlignment="1" applyProtection="1">
      <alignment horizontal="center"/>
    </xf>
    <xf numFmtId="0" fontId="21" fillId="0" borderId="0" xfId="0" applyFont="1" applyAlignment="1">
      <alignment horizontal="center"/>
    </xf>
    <xf numFmtId="12" fontId="7" fillId="4" borderId="1" xfId="0" applyNumberFormat="1" applyFont="1" applyFill="1" applyBorder="1" applyAlignment="1" applyProtection="1">
      <alignment horizontal="center"/>
      <protection locked="0"/>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top" wrapText="1"/>
    </xf>
    <xf numFmtId="0" fontId="5" fillId="0" borderId="0" xfId="0" applyFont="1" applyAlignment="1">
      <alignment horizontal="left" wrapText="1"/>
    </xf>
    <xf numFmtId="0" fontId="18" fillId="0" borderId="18" xfId="0" applyFont="1" applyBorder="1" applyAlignment="1">
      <alignment horizontal="center" wrapText="1"/>
    </xf>
    <xf numFmtId="0" fontId="18" fillId="0" borderId="38" xfId="0" applyFont="1" applyBorder="1" applyAlignment="1">
      <alignment horizontal="center" wrapText="1"/>
    </xf>
    <xf numFmtId="0" fontId="11" fillId="5" borderId="37" xfId="0" applyFont="1" applyFill="1" applyBorder="1" applyAlignment="1" applyProtection="1">
      <alignment horizontal="center"/>
      <protection locked="0"/>
    </xf>
    <xf numFmtId="0" fontId="4" fillId="5" borderId="19" xfId="0" applyFont="1" applyFill="1" applyBorder="1" applyAlignment="1">
      <alignment horizontal="center"/>
    </xf>
    <xf numFmtId="0" fontId="4" fillId="0" borderId="13" xfId="0" applyFont="1" applyBorder="1" applyAlignment="1">
      <alignment horizontal="center"/>
    </xf>
    <xf numFmtId="0" fontId="0" fillId="5" borderId="23" xfId="0" applyFill="1" applyBorder="1" applyAlignment="1" applyProtection="1">
      <alignment horizontal="center"/>
      <protection locked="0"/>
    </xf>
    <xf numFmtId="0" fontId="0" fillId="5" borderId="39" xfId="0" applyFill="1" applyBorder="1" applyAlignment="1" applyProtection="1">
      <alignment horizontal="center"/>
      <protection locked="0"/>
    </xf>
    <xf numFmtId="0" fontId="4" fillId="5" borderId="23" xfId="0" applyFont="1" applyFill="1" applyBorder="1" applyAlignment="1">
      <alignment horizontal="center"/>
    </xf>
    <xf numFmtId="0" fontId="4" fillId="5" borderId="24" xfId="0" applyFont="1" applyFill="1" applyBorder="1" applyAlignment="1">
      <alignment horizontal="center"/>
    </xf>
    <xf numFmtId="0" fontId="11" fillId="0" borderId="36" xfId="0" applyFont="1" applyBorder="1" applyAlignment="1" applyProtection="1">
      <alignment horizontal="center"/>
      <protection locked="0"/>
    </xf>
    <xf numFmtId="0" fontId="11" fillId="5" borderId="36" xfId="0" applyFont="1" applyFill="1" applyBorder="1" applyAlignment="1" applyProtection="1">
      <alignment horizontal="center"/>
      <protection locked="0"/>
    </xf>
    <xf numFmtId="0" fontId="8" fillId="2" borderId="35" xfId="0" applyFont="1" applyFill="1" applyBorder="1" applyAlignment="1" applyProtection="1">
      <alignment horizontal="center"/>
      <protection locked="0"/>
    </xf>
    <xf numFmtId="3" fontId="8" fillId="2" borderId="35" xfId="0" applyNumberFormat="1" applyFont="1" applyFill="1" applyBorder="1" applyAlignment="1" applyProtection="1">
      <alignment horizontal="center"/>
      <protection locked="0"/>
    </xf>
    <xf numFmtId="14" fontId="0" fillId="4" borderId="17" xfId="0" applyNumberFormat="1" applyFill="1" applyBorder="1" applyAlignment="1" applyProtection="1">
      <alignment horizontal="center"/>
      <protection locked="0"/>
    </xf>
    <xf numFmtId="0" fontId="0" fillId="0" borderId="36" xfId="0" applyBorder="1" applyAlignment="1" applyProtection="1">
      <alignment horizontal="center"/>
      <protection locked="0"/>
    </xf>
  </cellXfs>
  <cellStyles count="3">
    <cellStyle name="Normal" xfId="0" builtinId="0"/>
    <cellStyle name="Normal 2" xfId="2"/>
    <cellStyle name="Percent" xfId="1" builtinId="5"/>
  </cellStyles>
  <dxfs count="3">
    <dxf>
      <font>
        <color rgb="FFFF0000"/>
      </font>
    </dxf>
    <dxf>
      <font>
        <color rgb="FFFF0000"/>
      </font>
    </dxf>
    <dxf>
      <font>
        <color rgb="FFFF0000"/>
      </font>
    </dxf>
  </dxfs>
  <tableStyles count="0" defaultTableStyle="TableStyleMedium2" defaultPivotStyle="PivotStyleLight16"/>
  <colors>
    <mruColors>
      <color rgb="FFFFF8E5"/>
      <color rgb="FFDBF1F5"/>
      <color rgb="FFCBF9EB"/>
      <color rgb="FFDFEAF5"/>
      <color rgb="FFF9F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57150</xdr:colOff>
      <xdr:row>32</xdr:row>
      <xdr:rowOff>66676</xdr:rowOff>
    </xdr:from>
    <xdr:to>
      <xdr:col>8</xdr:col>
      <xdr:colOff>637277</xdr:colOff>
      <xdr:row>36</xdr:row>
      <xdr:rowOff>180975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50" y="7000876"/>
          <a:ext cx="5304527" cy="962024"/>
        </a:xfrm>
        <a:prstGeom prst="rect">
          <a:avLst/>
        </a:prstGeom>
        <a:solidFill>
          <a:schemeClr val="lt1"/>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700"/>
            </a:lnSpc>
          </a:pPr>
          <a:endParaRPr lang="en-US" sz="1100">
            <a:latin typeface="Times New Roman" pitchFamily="18" charset="0"/>
            <a:cs typeface="Times New Roman" pitchFamily="18" charset="0"/>
          </a:endParaRPr>
        </a:p>
        <a:p>
          <a:pPr>
            <a:lnSpc>
              <a:spcPts val="700"/>
            </a:lnSpc>
          </a:pPr>
          <a:r>
            <a:rPr lang="en-US" sz="1100">
              <a:latin typeface="Times New Roman" pitchFamily="18" charset="0"/>
              <a:cs typeface="Times New Roman" pitchFamily="18" charset="0"/>
            </a:rPr>
            <a:t>CPH Policy on academic instructional</a:t>
          </a:r>
          <a:r>
            <a:rPr lang="en-US" sz="1100" baseline="0">
              <a:latin typeface="Times New Roman" pitchFamily="18" charset="0"/>
              <a:cs typeface="Times New Roman" pitchFamily="18" charset="0"/>
            </a:rPr>
            <a:t> release requires that all faculty must teach at least </a:t>
          </a:r>
        </a:p>
        <a:p>
          <a:pPr>
            <a:lnSpc>
              <a:spcPts val="700"/>
            </a:lnSpc>
          </a:pPr>
          <a:endParaRPr lang="en-US" sz="1100" baseline="0">
            <a:latin typeface="Times New Roman" pitchFamily="18" charset="0"/>
            <a:cs typeface="Times New Roman" pitchFamily="18" charset="0"/>
          </a:endParaRPr>
        </a:p>
        <a:p>
          <a:pPr>
            <a:lnSpc>
              <a:spcPts val="700"/>
            </a:lnSpc>
          </a:pPr>
          <a:r>
            <a:rPr lang="en-US" sz="1100" baseline="0">
              <a:latin typeface="Times New Roman" pitchFamily="18" charset="0"/>
              <a:cs typeface="Times New Roman" pitchFamily="18" charset="0"/>
            </a:rPr>
            <a:t>one class per academic year.</a:t>
          </a:r>
        </a:p>
        <a:p>
          <a:pPr>
            <a:lnSpc>
              <a:spcPts val="700"/>
            </a:lnSpc>
          </a:pPr>
          <a:endParaRPr lang="en-US" sz="1100" baseline="0">
            <a:latin typeface="Times New Roman" pitchFamily="18" charset="0"/>
            <a:cs typeface="Times New Roman" pitchFamily="18" charset="0"/>
          </a:endParaRPr>
        </a:p>
        <a:p>
          <a:pPr>
            <a:lnSpc>
              <a:spcPts val="700"/>
            </a:lnSpc>
          </a:pPr>
          <a:endParaRPr lang="en-US" sz="1100" baseline="0">
            <a:latin typeface="Times New Roman" pitchFamily="18" charset="0"/>
            <a:cs typeface="Times New Roman" pitchFamily="18" charset="0"/>
          </a:endParaRPr>
        </a:p>
        <a:p>
          <a:pPr>
            <a:lnSpc>
              <a:spcPts val="800"/>
            </a:lnSpc>
          </a:pPr>
          <a:r>
            <a:rPr lang="en-US" sz="1100" baseline="0">
              <a:latin typeface="Times New Roman" pitchFamily="18" charset="0"/>
              <a:cs typeface="Times New Roman" pitchFamily="18" charset="0"/>
            </a:rPr>
            <a:t>Instuctional Releases:  CPH will retain 20% of released funds, the balance of the remaining </a:t>
          </a:r>
        </a:p>
        <a:p>
          <a:pPr>
            <a:lnSpc>
              <a:spcPts val="800"/>
            </a:lnSpc>
          </a:pPr>
          <a:endParaRPr lang="en-US" sz="1100" baseline="0">
            <a:latin typeface="Times New Roman" pitchFamily="18" charset="0"/>
            <a:cs typeface="Times New Roman" pitchFamily="18" charset="0"/>
          </a:endParaRPr>
        </a:p>
        <a:p>
          <a:pPr>
            <a:lnSpc>
              <a:spcPts val="800"/>
            </a:lnSpc>
          </a:pPr>
          <a:r>
            <a:rPr lang="en-US" sz="1100" baseline="0">
              <a:latin typeface="Times New Roman" pitchFamily="18" charset="0"/>
              <a:cs typeface="Times New Roman" pitchFamily="18" charset="0"/>
            </a:rPr>
            <a:t>80% will be returned to the department </a:t>
          </a:r>
          <a:r>
            <a:rPr lang="en-US" sz="1100" i="1" baseline="0">
              <a:latin typeface="Times New Roman" pitchFamily="18" charset="0"/>
              <a:cs typeface="Times New Roman" pitchFamily="18" charset="0"/>
            </a:rPr>
            <a:t>after</a:t>
          </a:r>
          <a:r>
            <a:rPr lang="en-US" sz="1100" i="0" baseline="0">
              <a:latin typeface="Times New Roman" pitchFamily="18" charset="0"/>
              <a:cs typeface="Times New Roman" pitchFamily="18" charset="0"/>
            </a:rPr>
            <a:t> replacement instructor has been paid.</a:t>
          </a:r>
          <a:endParaRPr lang="en-US" sz="11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32</xdr:row>
      <xdr:rowOff>190499</xdr:rowOff>
    </xdr:from>
    <xdr:to>
      <xdr:col>7</xdr:col>
      <xdr:colOff>514350</xdr:colOff>
      <xdr:row>38</xdr:row>
      <xdr:rowOff>95250</xdr:rowOff>
    </xdr:to>
    <xdr:sp macro="" textlink="">
      <xdr:nvSpPr>
        <xdr:cNvPr id="10" name="TextBox 9">
          <a:extLst>
            <a:ext uri="{FF2B5EF4-FFF2-40B4-BE49-F238E27FC236}">
              <a16:creationId xmlns:a16="http://schemas.microsoft.com/office/drawing/2014/main" id="{00000000-0008-0000-0000-000002000000}"/>
            </a:ext>
          </a:extLst>
        </xdr:cNvPr>
        <xdr:cNvSpPr txBox="1"/>
      </xdr:nvSpPr>
      <xdr:spPr>
        <a:xfrm>
          <a:off x="1" y="7086599"/>
          <a:ext cx="5133974" cy="1171576"/>
        </a:xfrm>
        <a:prstGeom prst="rect">
          <a:avLst/>
        </a:prstGeom>
        <a:solidFill>
          <a:schemeClr val="lt1"/>
        </a:solidFill>
        <a:ln w="95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700"/>
            </a:lnSpc>
          </a:pPr>
          <a:endParaRPr lang="en-US" sz="1100">
            <a:latin typeface="Times New Roman" pitchFamily="18" charset="0"/>
            <a:cs typeface="Times New Roman" pitchFamily="18" charset="0"/>
          </a:endParaRPr>
        </a:p>
        <a:p>
          <a:pPr>
            <a:lnSpc>
              <a:spcPts val="700"/>
            </a:lnSpc>
          </a:pPr>
          <a:r>
            <a:rPr lang="en-US" sz="1100">
              <a:latin typeface="Times New Roman" pitchFamily="18" charset="0"/>
              <a:cs typeface="Times New Roman" pitchFamily="18" charset="0"/>
            </a:rPr>
            <a:t>CPH Policy on academic instructional</a:t>
          </a:r>
          <a:r>
            <a:rPr lang="en-US" sz="1100" baseline="0">
              <a:latin typeface="Times New Roman" pitchFamily="18" charset="0"/>
              <a:cs typeface="Times New Roman" pitchFamily="18" charset="0"/>
            </a:rPr>
            <a:t> release requires that all faculty must teach at </a:t>
          </a:r>
        </a:p>
        <a:p>
          <a:pPr>
            <a:lnSpc>
              <a:spcPts val="700"/>
            </a:lnSpc>
          </a:pPr>
          <a:endParaRPr lang="en-US" sz="1100" baseline="0">
            <a:latin typeface="Times New Roman" pitchFamily="18" charset="0"/>
            <a:cs typeface="Times New Roman" pitchFamily="18" charset="0"/>
          </a:endParaRPr>
        </a:p>
        <a:p>
          <a:pPr>
            <a:lnSpc>
              <a:spcPts val="700"/>
            </a:lnSpc>
          </a:pPr>
          <a:r>
            <a:rPr lang="en-US" sz="1100" baseline="0">
              <a:latin typeface="Times New Roman" pitchFamily="18" charset="0"/>
              <a:cs typeface="Times New Roman" pitchFamily="18" charset="0"/>
            </a:rPr>
            <a:t>least one class per academic year.</a:t>
          </a:r>
        </a:p>
        <a:p>
          <a:pPr>
            <a:lnSpc>
              <a:spcPts val="700"/>
            </a:lnSpc>
          </a:pPr>
          <a:endParaRPr lang="en-US" sz="1100" baseline="0">
            <a:latin typeface="Times New Roman" pitchFamily="18" charset="0"/>
            <a:cs typeface="Times New Roman" pitchFamily="18" charset="0"/>
          </a:endParaRPr>
        </a:p>
        <a:p>
          <a:pPr>
            <a:lnSpc>
              <a:spcPts val="700"/>
            </a:lnSpc>
          </a:pPr>
          <a:endParaRPr lang="en-US" sz="1100" baseline="0">
            <a:latin typeface="Times New Roman" pitchFamily="18" charset="0"/>
            <a:cs typeface="Times New Roman" pitchFamily="18" charset="0"/>
          </a:endParaRPr>
        </a:p>
        <a:p>
          <a:pPr>
            <a:lnSpc>
              <a:spcPts val="800"/>
            </a:lnSpc>
          </a:pPr>
          <a:r>
            <a:rPr lang="en-US" sz="1100" baseline="0">
              <a:latin typeface="Times New Roman" pitchFamily="18" charset="0"/>
              <a:cs typeface="Times New Roman" pitchFamily="18" charset="0"/>
            </a:rPr>
            <a:t>Instuctional Releases:  CPH will retain 20% of released funds, the balance of the </a:t>
          </a:r>
        </a:p>
        <a:p>
          <a:pPr>
            <a:lnSpc>
              <a:spcPts val="800"/>
            </a:lnSpc>
          </a:pPr>
          <a:endParaRPr lang="en-US" sz="1100" baseline="0">
            <a:latin typeface="Times New Roman" pitchFamily="18" charset="0"/>
            <a:cs typeface="Times New Roman" pitchFamily="18" charset="0"/>
          </a:endParaRPr>
        </a:p>
        <a:p>
          <a:pPr>
            <a:lnSpc>
              <a:spcPts val="800"/>
            </a:lnSpc>
          </a:pPr>
          <a:r>
            <a:rPr lang="en-US" sz="1100" baseline="0">
              <a:latin typeface="Times New Roman" pitchFamily="18" charset="0"/>
              <a:cs typeface="Times New Roman" pitchFamily="18" charset="0"/>
            </a:rPr>
            <a:t>remaining  80% will be returned to the department </a:t>
          </a:r>
          <a:r>
            <a:rPr lang="en-US" sz="1100" i="1" baseline="0">
              <a:latin typeface="Times New Roman" pitchFamily="18" charset="0"/>
              <a:cs typeface="Times New Roman" pitchFamily="18" charset="0"/>
            </a:rPr>
            <a:t>after</a:t>
          </a:r>
          <a:r>
            <a:rPr lang="en-US" sz="1100" i="0" baseline="0">
              <a:latin typeface="Times New Roman" pitchFamily="18" charset="0"/>
              <a:cs typeface="Times New Roman" pitchFamily="18" charset="0"/>
            </a:rPr>
            <a:t> replacement instructor has been </a:t>
          </a:r>
        </a:p>
        <a:p>
          <a:pPr>
            <a:lnSpc>
              <a:spcPts val="800"/>
            </a:lnSpc>
          </a:pPr>
          <a:endParaRPr lang="en-US" sz="1100" i="0" baseline="0">
            <a:latin typeface="Times New Roman" pitchFamily="18" charset="0"/>
            <a:cs typeface="Times New Roman" pitchFamily="18" charset="0"/>
          </a:endParaRPr>
        </a:p>
        <a:p>
          <a:pPr>
            <a:lnSpc>
              <a:spcPts val="800"/>
            </a:lnSpc>
          </a:pPr>
          <a:r>
            <a:rPr lang="en-US" sz="1100" i="0" baseline="0">
              <a:latin typeface="Times New Roman" pitchFamily="18" charset="0"/>
              <a:cs typeface="Times New Roman" pitchFamily="18" charset="0"/>
            </a:rPr>
            <a:t>paid.</a:t>
          </a:r>
          <a:endParaRPr lang="en-US" sz="11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85725</xdr:colOff>
      <xdr:row>2</xdr:row>
      <xdr:rowOff>124852</xdr:rowOff>
    </xdr:from>
    <xdr:to>
      <xdr:col>16</xdr:col>
      <xdr:colOff>609600</xdr:colOff>
      <xdr:row>14</xdr:row>
      <xdr:rowOff>177799</xdr:rowOff>
    </xdr:to>
    <xdr:pic>
      <xdr:nvPicPr>
        <xdr:cNvPr id="2" name="Picture 1">
          <a:extLst>
            <a:ext uri="{FF2B5EF4-FFF2-40B4-BE49-F238E27FC236}">
              <a16:creationId xmlns:a16="http://schemas.microsoft.com/office/drawing/2014/main" id="{2460CC48-4160-9242-A6D1-94B7B6A99801}"/>
            </a:ext>
          </a:extLst>
        </xdr:cNvPr>
        <xdr:cNvPicPr>
          <a:picLocks noChangeAspect="1"/>
        </xdr:cNvPicPr>
      </xdr:nvPicPr>
      <xdr:blipFill>
        <a:blip xmlns:r="http://schemas.openxmlformats.org/officeDocument/2006/relationships" r:embed="rId1"/>
        <a:stretch>
          <a:fillRect/>
        </a:stretch>
      </xdr:blipFill>
      <xdr:spPr>
        <a:xfrm>
          <a:off x="6943725" y="553477"/>
          <a:ext cx="6581775" cy="2386572"/>
        </a:xfrm>
        <a:prstGeom prst="rect">
          <a:avLst/>
        </a:prstGeom>
      </xdr:spPr>
    </xdr:pic>
    <xdr:clientData/>
  </xdr:twoCellAnchor>
  <xdr:twoCellAnchor editAs="oneCell">
    <xdr:from>
      <xdr:col>8</xdr:col>
      <xdr:colOff>327025</xdr:colOff>
      <xdr:row>15</xdr:row>
      <xdr:rowOff>130175</xdr:rowOff>
    </xdr:from>
    <xdr:to>
      <xdr:col>12</xdr:col>
      <xdr:colOff>389001</xdr:colOff>
      <xdr:row>27</xdr:row>
      <xdr:rowOff>28575</xdr:rowOff>
    </xdr:to>
    <xdr:pic>
      <xdr:nvPicPr>
        <xdr:cNvPr id="3" name="Picture 2">
          <a:extLst>
            <a:ext uri="{FF2B5EF4-FFF2-40B4-BE49-F238E27FC236}">
              <a16:creationId xmlns:a16="http://schemas.microsoft.com/office/drawing/2014/main" id="{172E416B-A3FF-F844-9BA4-94D3863EE454}"/>
            </a:ext>
          </a:extLst>
        </xdr:cNvPr>
        <xdr:cNvPicPr>
          <a:picLocks noChangeAspect="1"/>
        </xdr:cNvPicPr>
      </xdr:nvPicPr>
      <xdr:blipFill>
        <a:blip xmlns:r="http://schemas.openxmlformats.org/officeDocument/2006/relationships" r:embed="rId2"/>
        <a:stretch>
          <a:fillRect/>
        </a:stretch>
      </xdr:blipFill>
      <xdr:spPr>
        <a:xfrm>
          <a:off x="6423025" y="3082925"/>
          <a:ext cx="3109976" cy="2232025"/>
        </a:xfrm>
        <a:prstGeom prst="rect">
          <a:avLst/>
        </a:prstGeom>
      </xdr:spPr>
    </xdr:pic>
    <xdr:clientData/>
  </xdr:twoCellAnchor>
  <xdr:twoCellAnchor editAs="oneCell">
    <xdr:from>
      <xdr:col>8</xdr:col>
      <xdr:colOff>495300</xdr:colOff>
      <xdr:row>27</xdr:row>
      <xdr:rowOff>50800</xdr:rowOff>
    </xdr:from>
    <xdr:to>
      <xdr:col>11</xdr:col>
      <xdr:colOff>279400</xdr:colOff>
      <xdr:row>37</xdr:row>
      <xdr:rowOff>171018</xdr:rowOff>
    </xdr:to>
    <xdr:pic>
      <xdr:nvPicPr>
        <xdr:cNvPr id="4" name="Picture 3">
          <a:extLst>
            <a:ext uri="{FF2B5EF4-FFF2-40B4-BE49-F238E27FC236}">
              <a16:creationId xmlns:a16="http://schemas.microsoft.com/office/drawing/2014/main" id="{5685C020-5899-FA49-A05D-50A82CEBC5CD}"/>
            </a:ext>
          </a:extLst>
        </xdr:cNvPr>
        <xdr:cNvPicPr>
          <a:picLocks noChangeAspect="1"/>
        </xdr:cNvPicPr>
      </xdr:nvPicPr>
      <xdr:blipFill>
        <a:blip xmlns:r="http://schemas.openxmlformats.org/officeDocument/2006/relationships" r:embed="rId3"/>
        <a:stretch>
          <a:fillRect/>
        </a:stretch>
      </xdr:blipFill>
      <xdr:spPr>
        <a:xfrm>
          <a:off x="7099300" y="5346700"/>
          <a:ext cx="2260600" cy="2545918"/>
        </a:xfrm>
        <a:prstGeom prst="rect">
          <a:avLst/>
        </a:prstGeom>
      </xdr:spPr>
    </xdr:pic>
    <xdr:clientData/>
  </xdr:twoCellAnchor>
  <xdr:twoCellAnchor editAs="oneCell">
    <xdr:from>
      <xdr:col>0</xdr:col>
      <xdr:colOff>139700</xdr:colOff>
      <xdr:row>48</xdr:row>
      <xdr:rowOff>101600</xdr:rowOff>
    </xdr:from>
    <xdr:to>
      <xdr:col>12</xdr:col>
      <xdr:colOff>317499</xdr:colOff>
      <xdr:row>62</xdr:row>
      <xdr:rowOff>114300</xdr:rowOff>
    </xdr:to>
    <xdr:pic>
      <xdr:nvPicPr>
        <xdr:cNvPr id="5" name="Picture 4">
          <a:extLst>
            <a:ext uri="{FF2B5EF4-FFF2-40B4-BE49-F238E27FC236}">
              <a16:creationId xmlns:a16="http://schemas.microsoft.com/office/drawing/2014/main" id="{6CC8C82A-0EC7-C24C-8112-64D9E45C6BA6}"/>
            </a:ext>
          </a:extLst>
        </xdr:cNvPr>
        <xdr:cNvPicPr>
          <a:picLocks noChangeAspect="1"/>
        </xdr:cNvPicPr>
      </xdr:nvPicPr>
      <xdr:blipFill>
        <a:blip xmlns:r="http://schemas.openxmlformats.org/officeDocument/2006/relationships" r:embed="rId4"/>
        <a:stretch>
          <a:fillRect/>
        </a:stretch>
      </xdr:blipFill>
      <xdr:spPr>
        <a:xfrm>
          <a:off x="139700" y="9055100"/>
          <a:ext cx="10083799" cy="2679700"/>
        </a:xfrm>
        <a:prstGeom prst="rect">
          <a:avLst/>
        </a:prstGeom>
      </xdr:spPr>
    </xdr:pic>
    <xdr:clientData/>
  </xdr:twoCellAnchor>
  <xdr:twoCellAnchor editAs="oneCell">
    <xdr:from>
      <xdr:col>2</xdr:col>
      <xdr:colOff>127000</xdr:colOff>
      <xdr:row>71</xdr:row>
      <xdr:rowOff>76200</xdr:rowOff>
    </xdr:from>
    <xdr:to>
      <xdr:col>12</xdr:col>
      <xdr:colOff>0</xdr:colOff>
      <xdr:row>81</xdr:row>
      <xdr:rowOff>114300</xdr:rowOff>
    </xdr:to>
    <xdr:pic>
      <xdr:nvPicPr>
        <xdr:cNvPr id="6" name="Picture 5">
          <a:extLst>
            <a:ext uri="{FF2B5EF4-FFF2-40B4-BE49-F238E27FC236}">
              <a16:creationId xmlns:a16="http://schemas.microsoft.com/office/drawing/2014/main" id="{D507DFF1-C68B-C84A-ACC5-9FA0A981AD6A}"/>
            </a:ext>
          </a:extLst>
        </xdr:cNvPr>
        <xdr:cNvPicPr>
          <a:picLocks noChangeAspect="1"/>
        </xdr:cNvPicPr>
      </xdr:nvPicPr>
      <xdr:blipFill>
        <a:blip xmlns:r="http://schemas.openxmlformats.org/officeDocument/2006/relationships" r:embed="rId5"/>
        <a:stretch>
          <a:fillRect/>
        </a:stretch>
      </xdr:blipFill>
      <xdr:spPr>
        <a:xfrm>
          <a:off x="1778000" y="13906500"/>
          <a:ext cx="8064500" cy="194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m11/Downloads/2019-_Faculty_Release_Worksheet-_rev-2-20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yout"/>
      <sheetName val="OTC Calculation"/>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50"/>
  <sheetViews>
    <sheetView tabSelected="1" topLeftCell="B28" workbookViewId="0">
      <selection activeCell="K50" sqref="K50"/>
    </sheetView>
  </sheetViews>
  <sheetFormatPr defaultColWidth="8.85546875" defaultRowHeight="15" x14ac:dyDescent="0.25"/>
  <cols>
    <col min="1" max="1" width="2.85546875" hidden="1" customWidth="1"/>
    <col min="2" max="2" width="10.140625" customWidth="1"/>
    <col min="3" max="3" width="11.7109375" customWidth="1"/>
    <col min="4" max="5" width="10.140625" customWidth="1"/>
    <col min="6" max="6" width="8.85546875" customWidth="1"/>
    <col min="7" max="7" width="11" customWidth="1"/>
    <col min="8" max="8" width="8.85546875" customWidth="1"/>
    <col min="9" max="9" width="11.140625" customWidth="1"/>
    <col min="10" max="10" width="10.85546875" customWidth="1"/>
    <col min="14" max="14" width="11.42578125" customWidth="1"/>
    <col min="18" max="18" width="13.28515625" customWidth="1"/>
  </cols>
  <sheetData>
    <row r="2" spans="2:17" ht="21.75" thickBot="1" x14ac:dyDescent="0.4">
      <c r="B2" s="7" t="s">
        <v>0</v>
      </c>
      <c r="H2" s="1"/>
      <c r="I2" s="192" t="s">
        <v>2</v>
      </c>
      <c r="J2" s="192"/>
      <c r="K2" s="145" t="s">
        <v>86</v>
      </c>
      <c r="L2" s="145"/>
      <c r="M2" s="145"/>
    </row>
    <row r="3" spans="2:17" x14ac:dyDescent="0.25">
      <c r="B3" s="61"/>
      <c r="I3" s="6"/>
      <c r="J3" s="6"/>
    </row>
    <row r="4" spans="2:17" ht="18" customHeight="1" thickBot="1" x14ac:dyDescent="0.3">
      <c r="B4" s="192" t="s">
        <v>1</v>
      </c>
      <c r="C4" s="192"/>
      <c r="D4" s="193"/>
      <c r="E4" s="193"/>
      <c r="F4" s="193"/>
      <c r="G4" s="193"/>
      <c r="I4" s="192" t="s">
        <v>3</v>
      </c>
      <c r="J4" s="192"/>
      <c r="K4" s="145"/>
      <c r="L4" s="145"/>
      <c r="M4" s="145"/>
      <c r="N4" s="4"/>
    </row>
    <row r="5" spans="2:17" x14ac:dyDescent="0.25">
      <c r="I5" s="6"/>
      <c r="J5" s="6"/>
    </row>
    <row r="6" spans="2:17" ht="15.75" thickBot="1" x14ac:dyDescent="0.3">
      <c r="B6" s="6" t="s">
        <v>5</v>
      </c>
      <c r="C6" s="145"/>
      <c r="D6" s="145"/>
      <c r="E6" s="145"/>
      <c r="F6" s="8" t="s">
        <v>6</v>
      </c>
      <c r="G6" s="15"/>
      <c r="H6" s="4"/>
      <c r="I6" s="192" t="s">
        <v>4</v>
      </c>
      <c r="J6" s="192"/>
      <c r="K6" s="190"/>
      <c r="L6" s="190"/>
      <c r="M6" s="190"/>
      <c r="N6" s="190"/>
    </row>
    <row r="7" spans="2:17" x14ac:dyDescent="0.25">
      <c r="D7" s="4"/>
      <c r="E7" s="4"/>
      <c r="F7" s="4"/>
      <c r="G7" s="4"/>
      <c r="H7" s="4"/>
      <c r="I7" s="6"/>
      <c r="J7" s="6"/>
    </row>
    <row r="8" spans="2:17" ht="15.75" thickBot="1" x14ac:dyDescent="0.3">
      <c r="B8" s="6" t="s">
        <v>7</v>
      </c>
      <c r="C8" s="189"/>
      <c r="D8" s="145"/>
      <c r="E8" s="6" t="s">
        <v>8</v>
      </c>
      <c r="F8" s="189"/>
      <c r="G8" s="145"/>
      <c r="I8" s="192" t="s">
        <v>16</v>
      </c>
      <c r="J8" s="192"/>
      <c r="K8" s="191"/>
      <c r="L8" s="145"/>
      <c r="M8" s="145"/>
    </row>
    <row r="10" spans="2:17" ht="19.5" thickBot="1" x14ac:dyDescent="0.35">
      <c r="B10" s="185" t="s">
        <v>46</v>
      </c>
      <c r="C10" s="185"/>
      <c r="D10" s="185"/>
      <c r="E10" s="186">
        <f>K12+K14</f>
        <v>0</v>
      </c>
      <c r="F10" s="186"/>
      <c r="G10" s="9"/>
      <c r="I10" s="199" t="s">
        <v>17</v>
      </c>
      <c r="J10" s="199"/>
      <c r="K10" s="57">
        <f>K8/10</f>
        <v>0</v>
      </c>
    </row>
    <row r="11" spans="2:17" ht="15.75" thickBot="1" x14ac:dyDescent="0.3">
      <c r="N11" s="175" t="s">
        <v>129</v>
      </c>
      <c r="O11" s="175"/>
      <c r="P11" s="175"/>
      <c r="Q11" s="175"/>
    </row>
    <row r="12" spans="2:17" ht="16.5" customHeight="1" thickBot="1" x14ac:dyDescent="0.3">
      <c r="B12" s="201" t="s">
        <v>13</v>
      </c>
      <c r="C12" s="201"/>
      <c r="D12" s="202">
        <f>K12*0.2</f>
        <v>0</v>
      </c>
      <c r="E12" s="202"/>
      <c r="H12" s="161" t="s">
        <v>30</v>
      </c>
      <c r="I12" s="161"/>
      <c r="J12" s="161"/>
      <c r="K12" s="145"/>
      <c r="L12" s="145"/>
      <c r="N12" s="146" t="s">
        <v>45</v>
      </c>
      <c r="O12" s="147"/>
      <c r="P12" s="147"/>
      <c r="Q12" s="148"/>
    </row>
    <row r="13" spans="2:17" ht="15.75" customHeight="1" x14ac:dyDescent="0.25">
      <c r="D13" s="29"/>
      <c r="E13" s="29"/>
      <c r="N13" s="149"/>
      <c r="O13" s="150"/>
      <c r="P13" s="150"/>
      <c r="Q13" s="151"/>
    </row>
    <row r="14" spans="2:17" ht="16.5" customHeight="1" thickBot="1" x14ac:dyDescent="0.3">
      <c r="B14" s="140" t="s">
        <v>15</v>
      </c>
      <c r="C14" s="140"/>
      <c r="D14" s="187">
        <f>K12-D12</f>
        <v>0</v>
      </c>
      <c r="E14" s="187"/>
      <c r="J14" s="56" t="s">
        <v>14</v>
      </c>
      <c r="K14" s="145"/>
      <c r="L14" s="145"/>
      <c r="N14" s="149"/>
      <c r="O14" s="150"/>
      <c r="P14" s="150"/>
      <c r="Q14" s="151"/>
    </row>
    <row r="15" spans="2:17" ht="15.75" thickBot="1" x14ac:dyDescent="0.3">
      <c r="B15" s="140"/>
      <c r="C15" s="140"/>
      <c r="D15" s="188"/>
      <c r="E15" s="188"/>
      <c r="I15" s="6"/>
      <c r="K15" s="27" t="s">
        <v>29</v>
      </c>
      <c r="N15" s="152"/>
      <c r="O15" s="153"/>
      <c r="P15" s="153"/>
      <c r="Q15" s="154"/>
    </row>
    <row r="16" spans="2:17" ht="15.75" thickBot="1" x14ac:dyDescent="0.3">
      <c r="B16" s="144" t="s">
        <v>113</v>
      </c>
      <c r="C16" s="144"/>
      <c r="D16" s="144"/>
      <c r="E16" s="144"/>
      <c r="F16" s="144"/>
      <c r="G16" s="144"/>
      <c r="I16" s="6"/>
      <c r="K16" s="5"/>
      <c r="L16" s="5"/>
    </row>
    <row r="17" spans="2:18" ht="45.75" customHeight="1" thickBot="1" x14ac:dyDescent="0.3">
      <c r="B17" s="164" t="s">
        <v>18</v>
      </c>
      <c r="C17" s="165"/>
      <c r="D17" s="166"/>
      <c r="E17" s="14" t="s">
        <v>20</v>
      </c>
      <c r="F17" s="13" t="s">
        <v>21</v>
      </c>
      <c r="G17" s="14" t="s">
        <v>20</v>
      </c>
      <c r="H17" s="13" t="s">
        <v>22</v>
      </c>
      <c r="I17" s="14" t="s">
        <v>20</v>
      </c>
      <c r="J17" s="13" t="s">
        <v>23</v>
      </c>
      <c r="K17" s="14" t="s">
        <v>20</v>
      </c>
      <c r="L17" s="13" t="s">
        <v>24</v>
      </c>
      <c r="M17" s="14" t="s">
        <v>20</v>
      </c>
      <c r="N17" s="13" t="s">
        <v>25</v>
      </c>
      <c r="O17" s="14" t="s">
        <v>20</v>
      </c>
      <c r="P17" s="26" t="s">
        <v>28</v>
      </c>
      <c r="Q17" s="24">
        <f>E18+G18+I18+K18+M18+O18</f>
        <v>10</v>
      </c>
      <c r="R17" s="173" t="s">
        <v>110</v>
      </c>
    </row>
    <row r="18" spans="2:18" ht="15.75" customHeight="1" thickBot="1" x14ac:dyDescent="0.3">
      <c r="B18" s="203" t="s">
        <v>12</v>
      </c>
      <c r="C18" s="204"/>
      <c r="D18" s="11" t="s">
        <v>19</v>
      </c>
      <c r="E18" s="16">
        <v>10</v>
      </c>
      <c r="F18" s="11" t="s">
        <v>19</v>
      </c>
      <c r="G18" s="30"/>
      <c r="H18" s="11" t="s">
        <v>19</v>
      </c>
      <c r="I18" s="30"/>
      <c r="J18" s="11" t="s">
        <v>19</v>
      </c>
      <c r="K18" s="30"/>
      <c r="L18" s="11" t="s">
        <v>19</v>
      </c>
      <c r="M18" s="30"/>
      <c r="N18" s="11" t="s">
        <v>19</v>
      </c>
      <c r="O18" s="31"/>
      <c r="P18" s="183" t="s">
        <v>12</v>
      </c>
      <c r="Q18" s="184"/>
      <c r="R18" s="174"/>
    </row>
    <row r="19" spans="2:18" ht="15.75" x14ac:dyDescent="0.25">
      <c r="B19" s="205" t="s">
        <v>42</v>
      </c>
      <c r="C19" s="206"/>
      <c r="D19" s="46">
        <v>0.45</v>
      </c>
      <c r="E19" s="103">
        <f>K10*D19</f>
        <v>0</v>
      </c>
      <c r="F19" s="46"/>
      <c r="G19" s="103">
        <f>K10*F19</f>
        <v>0</v>
      </c>
      <c r="H19" s="46"/>
      <c r="I19" s="103">
        <f>K10*H19</f>
        <v>0</v>
      </c>
      <c r="J19" s="46"/>
      <c r="K19" s="103">
        <f>K10*J19</f>
        <v>0</v>
      </c>
      <c r="L19" s="46"/>
      <c r="M19" s="103">
        <f>K10*L19</f>
        <v>0</v>
      </c>
      <c r="N19" s="46"/>
      <c r="O19" s="110">
        <f>K10*N19</f>
        <v>0</v>
      </c>
      <c r="P19" s="176" t="str">
        <f t="shared" ref="P19:P30" si="0">B19</f>
        <v>310X0RSH</v>
      </c>
      <c r="Q19" s="177"/>
      <c r="R19" s="122">
        <f>E19*E18+G19*G18+I19*I18+K19*K18+M19*M18+O19*O18</f>
        <v>0</v>
      </c>
    </row>
    <row r="20" spans="2:18" ht="15.75" x14ac:dyDescent="0.25">
      <c r="B20" s="207" t="s">
        <v>43</v>
      </c>
      <c r="C20" s="208"/>
      <c r="D20" s="47">
        <v>0.5</v>
      </c>
      <c r="E20" s="104">
        <f>D20*K10</f>
        <v>0</v>
      </c>
      <c r="F20" s="47"/>
      <c r="G20" s="104">
        <f>K10*F20</f>
        <v>0</v>
      </c>
      <c r="H20" s="47"/>
      <c r="I20" s="104">
        <f>K10*H20</f>
        <v>0</v>
      </c>
      <c r="J20" s="47"/>
      <c r="K20" s="104">
        <f>K10*J20</f>
        <v>0</v>
      </c>
      <c r="L20" s="47"/>
      <c r="M20" s="104">
        <f>K10*L20</f>
        <v>0</v>
      </c>
      <c r="N20" s="47"/>
      <c r="O20" s="111">
        <f>K10*N20</f>
        <v>0</v>
      </c>
      <c r="P20" s="178" t="str">
        <f t="shared" si="0"/>
        <v>310X0INT</v>
      </c>
      <c r="Q20" s="179"/>
      <c r="R20" s="123">
        <f>E20*E18+G20*G18+I20*I18+K20*K18+M20*M18+O20*O18</f>
        <v>0</v>
      </c>
    </row>
    <row r="21" spans="2:18" ht="15.75" x14ac:dyDescent="0.25">
      <c r="B21" s="209" t="s">
        <v>44</v>
      </c>
      <c r="C21" s="210"/>
      <c r="D21" s="48">
        <v>0.05</v>
      </c>
      <c r="E21" s="106">
        <f>K10*D21</f>
        <v>0</v>
      </c>
      <c r="F21" s="48"/>
      <c r="G21" s="106">
        <f>K10*F21</f>
        <v>0</v>
      </c>
      <c r="H21" s="48"/>
      <c r="I21" s="106">
        <f>K10*H21</f>
        <v>0</v>
      </c>
      <c r="J21" s="48"/>
      <c r="K21" s="106">
        <f>K10*J21</f>
        <v>0</v>
      </c>
      <c r="L21" s="48"/>
      <c r="M21" s="106">
        <f>K10*L21</f>
        <v>0</v>
      </c>
      <c r="N21" s="48"/>
      <c r="O21" s="113">
        <f>K10*N21</f>
        <v>0</v>
      </c>
      <c r="P21" s="157" t="str">
        <f t="shared" si="0"/>
        <v>310X0SRV</v>
      </c>
      <c r="Q21" s="158"/>
      <c r="R21" s="124">
        <f>E21*E18+G21*G18+I21*I18+K21*K18+M21*M18+O21*O18</f>
        <v>0</v>
      </c>
    </row>
    <row r="22" spans="2:18" ht="15.75" x14ac:dyDescent="0.25">
      <c r="B22" s="207" t="s">
        <v>47</v>
      </c>
      <c r="C22" s="211"/>
      <c r="D22" s="116"/>
      <c r="E22" s="104">
        <f>D22*K10</f>
        <v>0</v>
      </c>
      <c r="F22" s="47"/>
      <c r="G22" s="104">
        <f>K10*F22</f>
        <v>0</v>
      </c>
      <c r="H22" s="47"/>
      <c r="I22" s="104">
        <f>K10*H22</f>
        <v>0</v>
      </c>
      <c r="J22" s="47"/>
      <c r="K22" s="104">
        <f>K10*J22</f>
        <v>0</v>
      </c>
      <c r="L22" s="47"/>
      <c r="M22" s="104">
        <f>K10*L22</f>
        <v>0</v>
      </c>
      <c r="N22" s="47"/>
      <c r="O22" s="111">
        <f>K10*N22</f>
        <v>0</v>
      </c>
      <c r="P22" s="178" t="str">
        <f t="shared" si="0"/>
        <v>Project #</v>
      </c>
      <c r="Q22" s="179"/>
      <c r="R22" s="123">
        <f>E22*E18+G22*G18+I22*I18+K22*K18+M22*M18+O22*O18</f>
        <v>0</v>
      </c>
    </row>
    <row r="23" spans="2:18" ht="15.75" x14ac:dyDescent="0.25">
      <c r="B23" s="169"/>
      <c r="C23" s="200"/>
      <c r="D23" s="48"/>
      <c r="E23" s="106">
        <f>D23*K10</f>
        <v>0</v>
      </c>
      <c r="F23" s="48"/>
      <c r="G23" s="106">
        <f>K10*F23</f>
        <v>0</v>
      </c>
      <c r="H23" s="48"/>
      <c r="I23" s="106">
        <f>K10*H23</f>
        <v>0</v>
      </c>
      <c r="J23" s="48"/>
      <c r="K23" s="106">
        <f>K10*J23</f>
        <v>0</v>
      </c>
      <c r="L23" s="48"/>
      <c r="M23" s="106">
        <f>K10*L23</f>
        <v>0</v>
      </c>
      <c r="N23" s="48"/>
      <c r="O23" s="113">
        <f>K10*N23</f>
        <v>0</v>
      </c>
      <c r="P23" s="157">
        <f t="shared" si="0"/>
        <v>0</v>
      </c>
      <c r="Q23" s="158"/>
      <c r="R23" s="124">
        <f>E23*E18+G23*G18+I23*I18+K23*K18+M23*M18+O23*O18</f>
        <v>0</v>
      </c>
    </row>
    <row r="24" spans="2:18" s="95" customFormat="1" ht="15.75" x14ac:dyDescent="0.25">
      <c r="B24" s="167"/>
      <c r="C24" s="168"/>
      <c r="D24" s="96"/>
      <c r="E24" s="105">
        <f>D24*K10</f>
        <v>0</v>
      </c>
      <c r="F24" s="96"/>
      <c r="G24" s="105">
        <f>F24*K10</f>
        <v>0</v>
      </c>
      <c r="H24" s="96"/>
      <c r="I24" s="105">
        <f>K10*H24</f>
        <v>0</v>
      </c>
      <c r="J24" s="96"/>
      <c r="K24" s="105">
        <f>J24*K10</f>
        <v>0</v>
      </c>
      <c r="L24" s="96"/>
      <c r="M24" s="105">
        <f>L24*K10</f>
        <v>0</v>
      </c>
      <c r="N24" s="96"/>
      <c r="O24" s="112">
        <f>N24*K10</f>
        <v>0</v>
      </c>
      <c r="P24" s="181">
        <f>B24</f>
        <v>0</v>
      </c>
      <c r="Q24" s="182"/>
      <c r="R24" s="126">
        <f>E24*E18+G24*G18+I24*I18+K24*K18+M24*M18+O24*O18</f>
        <v>0</v>
      </c>
    </row>
    <row r="25" spans="2:18" ht="15.75" x14ac:dyDescent="0.25">
      <c r="B25" s="169"/>
      <c r="C25" s="170"/>
      <c r="D25" s="48"/>
      <c r="E25" s="106">
        <f>D25*K10</f>
        <v>0</v>
      </c>
      <c r="F25" s="48"/>
      <c r="G25" s="106">
        <f>F25*K10</f>
        <v>0</v>
      </c>
      <c r="H25" s="48"/>
      <c r="I25" s="106">
        <f>H25*K10</f>
        <v>0</v>
      </c>
      <c r="J25" s="48"/>
      <c r="K25" s="106">
        <f>J25*K10</f>
        <v>0</v>
      </c>
      <c r="L25" s="48"/>
      <c r="M25" s="106">
        <f>L25*K10</f>
        <v>0</v>
      </c>
      <c r="N25" s="48"/>
      <c r="O25" s="113">
        <f>N25*K10</f>
        <v>0</v>
      </c>
      <c r="P25" s="180">
        <f>B25</f>
        <v>0</v>
      </c>
      <c r="Q25" s="157"/>
      <c r="R25" s="124">
        <f>E25*E18+G25*G18+I25*I18+K25*K18+M25*M18+O25*O18</f>
        <v>0</v>
      </c>
    </row>
    <row r="26" spans="2:18" s="95" customFormat="1" ht="15.75" x14ac:dyDescent="0.25">
      <c r="B26" s="167"/>
      <c r="C26" s="168"/>
      <c r="D26" s="96"/>
      <c r="E26" s="105">
        <f>D26*K10</f>
        <v>0</v>
      </c>
      <c r="F26" s="96"/>
      <c r="G26" s="105">
        <f>F26*K10</f>
        <v>0</v>
      </c>
      <c r="H26" s="96"/>
      <c r="I26" s="105">
        <f>H26*K10</f>
        <v>0</v>
      </c>
      <c r="J26" s="96"/>
      <c r="K26" s="105">
        <f>J26*K10</f>
        <v>0</v>
      </c>
      <c r="L26" s="96"/>
      <c r="M26" s="105">
        <f>L26*K10</f>
        <v>0</v>
      </c>
      <c r="N26" s="96"/>
      <c r="O26" s="112">
        <f>N26*K10</f>
        <v>0</v>
      </c>
      <c r="P26" s="181">
        <f>B26</f>
        <v>0</v>
      </c>
      <c r="Q26" s="182"/>
      <c r="R26" s="126">
        <f>E26*E18+G26*G18+I26*I18+K26*K18+M26*M18+O26*O18</f>
        <v>0</v>
      </c>
    </row>
    <row r="27" spans="2:18" ht="15.75" x14ac:dyDescent="0.25">
      <c r="B27" s="169"/>
      <c r="C27" s="170"/>
      <c r="D27" s="48"/>
      <c r="E27" s="106">
        <f>D27*K10</f>
        <v>0</v>
      </c>
      <c r="F27" s="48"/>
      <c r="G27" s="106">
        <f>F27*K10</f>
        <v>0</v>
      </c>
      <c r="H27" s="48"/>
      <c r="I27" s="106">
        <f>H27*K10</f>
        <v>0</v>
      </c>
      <c r="J27" s="48"/>
      <c r="K27" s="106">
        <f>J27*K10</f>
        <v>0</v>
      </c>
      <c r="L27" s="48"/>
      <c r="M27" s="106">
        <f>L27*K10</f>
        <v>0</v>
      </c>
      <c r="N27" s="48"/>
      <c r="O27" s="113">
        <f>N27*K10</f>
        <v>0</v>
      </c>
      <c r="P27" s="180">
        <f>B27</f>
        <v>0</v>
      </c>
      <c r="Q27" s="157"/>
      <c r="R27" s="124">
        <f>E27*E18+G27*G18+I27*I18+K27*K18+M27*M18+O27*O18</f>
        <v>0</v>
      </c>
    </row>
    <row r="28" spans="2:18" s="95" customFormat="1" ht="15.75" x14ac:dyDescent="0.25">
      <c r="B28" s="167"/>
      <c r="C28" s="168"/>
      <c r="D28" s="96"/>
      <c r="E28" s="105">
        <f>D28*K10</f>
        <v>0</v>
      </c>
      <c r="F28" s="96"/>
      <c r="G28" s="105">
        <f>F28*K10</f>
        <v>0</v>
      </c>
      <c r="H28" s="96"/>
      <c r="I28" s="105">
        <f>H28*K10</f>
        <v>0</v>
      </c>
      <c r="J28" s="96"/>
      <c r="K28" s="105">
        <f>J28*K10</f>
        <v>0</v>
      </c>
      <c r="L28" s="96"/>
      <c r="M28" s="105">
        <f>L28*K10</f>
        <v>0</v>
      </c>
      <c r="N28" s="96"/>
      <c r="O28" s="112">
        <f>N28*K10</f>
        <v>0</v>
      </c>
      <c r="P28" s="181">
        <f>B28</f>
        <v>0</v>
      </c>
      <c r="Q28" s="182"/>
      <c r="R28" s="126">
        <f>E28*E18+G28*G18+I28*I18+K28*K18+M28*M18+O28*O18</f>
        <v>0</v>
      </c>
    </row>
    <row r="29" spans="2:18" ht="15.75" x14ac:dyDescent="0.25">
      <c r="B29" s="169"/>
      <c r="C29" s="200"/>
      <c r="D29" s="48"/>
      <c r="E29" s="106">
        <f>D29*K10</f>
        <v>0</v>
      </c>
      <c r="F29" s="48"/>
      <c r="G29" s="106">
        <f>K10*F29</f>
        <v>0</v>
      </c>
      <c r="H29" s="48"/>
      <c r="I29" s="106">
        <f>K10*H29</f>
        <v>0</v>
      </c>
      <c r="J29" s="48"/>
      <c r="K29" s="106">
        <f>K10*J29</f>
        <v>0</v>
      </c>
      <c r="L29" s="48"/>
      <c r="M29" s="106">
        <f>K10*L29</f>
        <v>0</v>
      </c>
      <c r="N29" s="48"/>
      <c r="O29" s="113">
        <f>K10*N29</f>
        <v>0</v>
      </c>
      <c r="P29" s="157">
        <f t="shared" si="0"/>
        <v>0</v>
      </c>
      <c r="Q29" s="158"/>
      <c r="R29" s="124">
        <f>E29*E18+G29*G18+I29*I18+K29*K18+M29*M18+O29*O18</f>
        <v>0</v>
      </c>
    </row>
    <row r="30" spans="2:18" s="95" customFormat="1" ht="16.5" thickBot="1" x14ac:dyDescent="0.3">
      <c r="B30" s="162"/>
      <c r="C30" s="163"/>
      <c r="D30" s="97"/>
      <c r="E30" s="117">
        <f>D30*K10</f>
        <v>0</v>
      </c>
      <c r="F30" s="97"/>
      <c r="G30" s="117">
        <f>K10*F30</f>
        <v>0</v>
      </c>
      <c r="H30" s="97"/>
      <c r="I30" s="117">
        <f>K10*H30</f>
        <v>0</v>
      </c>
      <c r="J30" s="97"/>
      <c r="K30" s="115">
        <f>K10*J30</f>
        <v>0</v>
      </c>
      <c r="L30" s="97"/>
      <c r="M30" s="117">
        <f>K10*L30</f>
        <v>0</v>
      </c>
      <c r="N30" s="97"/>
      <c r="O30" s="118">
        <f>K10*N30</f>
        <v>0</v>
      </c>
      <c r="P30" s="159">
        <f t="shared" si="0"/>
        <v>0</v>
      </c>
      <c r="Q30" s="160"/>
      <c r="R30" s="127">
        <f>E30*E18+G30*G18+I30*I18+K30*K18+M30*M18+O30*O18</f>
        <v>0</v>
      </c>
    </row>
    <row r="31" spans="2:18" ht="16.5" thickBot="1" x14ac:dyDescent="0.3">
      <c r="B31" s="194" t="s">
        <v>32</v>
      </c>
      <c r="C31" s="195"/>
      <c r="D31" s="196" t="s">
        <v>18</v>
      </c>
      <c r="E31" s="197"/>
      <c r="F31" s="198"/>
      <c r="G31" s="156"/>
      <c r="H31" s="198"/>
      <c r="I31" s="156"/>
      <c r="J31" s="155"/>
      <c r="K31" s="156"/>
      <c r="L31" s="155"/>
      <c r="M31" s="156"/>
      <c r="N31" s="155"/>
      <c r="O31" s="156"/>
      <c r="P31" s="19"/>
      <c r="Q31" s="20"/>
      <c r="R31" s="21"/>
    </row>
    <row r="32" spans="2:18" ht="16.5" thickBot="1" x14ac:dyDescent="0.3">
      <c r="B32" s="217" t="s">
        <v>31</v>
      </c>
      <c r="C32" s="218"/>
      <c r="D32" s="25"/>
      <c r="E32" s="102">
        <f>SUM(E19:E31)</f>
        <v>0</v>
      </c>
      <c r="F32" s="3"/>
      <c r="G32" s="108">
        <f>SUM(G19:G31)</f>
        <v>0</v>
      </c>
      <c r="H32" s="3"/>
      <c r="I32" s="108">
        <f>SUM(I19:I31)</f>
        <v>0</v>
      </c>
      <c r="J32" s="3"/>
      <c r="K32" s="108">
        <f>SUM(K19:K31)</f>
        <v>0</v>
      </c>
      <c r="L32" s="3"/>
      <c r="M32" s="108">
        <f>SUM(M19:M31)</f>
        <v>0</v>
      </c>
      <c r="N32" s="3"/>
      <c r="O32" s="109">
        <f>SUM(O19:O31)</f>
        <v>0</v>
      </c>
      <c r="P32" s="171" t="s">
        <v>26</v>
      </c>
      <c r="Q32" s="172"/>
      <c r="R32" s="22">
        <f>SUM(R19:R31)</f>
        <v>0</v>
      </c>
    </row>
    <row r="34" spans="2:19" ht="18.75" x14ac:dyDescent="0.25">
      <c r="J34" s="219" t="s">
        <v>37</v>
      </c>
      <c r="K34" s="219"/>
      <c r="N34" s="214" t="s">
        <v>38</v>
      </c>
      <c r="O34" s="214"/>
      <c r="P34" s="214"/>
      <c r="Q34" s="214"/>
      <c r="R34" s="212"/>
      <c r="S34" s="212"/>
    </row>
    <row r="35" spans="2:19" ht="16.5" thickBot="1" x14ac:dyDescent="0.3">
      <c r="J35" s="213" t="s">
        <v>33</v>
      </c>
      <c r="K35" s="213"/>
      <c r="L35" s="37"/>
      <c r="N35" s="214"/>
      <c r="O35" s="214"/>
      <c r="P35" s="214"/>
      <c r="Q35" s="214"/>
      <c r="R35" s="212"/>
      <c r="S35" s="212"/>
    </row>
    <row r="36" spans="2:19" ht="16.5" thickBot="1" x14ac:dyDescent="0.3">
      <c r="J36" s="213" t="s">
        <v>34</v>
      </c>
      <c r="K36" s="213"/>
      <c r="L36" s="44"/>
    </row>
    <row r="37" spans="2:19" ht="16.5" thickBot="1" x14ac:dyDescent="0.3">
      <c r="J37" s="213" t="s">
        <v>35</v>
      </c>
      <c r="K37" s="213"/>
      <c r="L37" s="44"/>
      <c r="N37" s="216" t="s">
        <v>39</v>
      </c>
      <c r="O37" s="216"/>
      <c r="P37" s="216"/>
      <c r="Q37" s="216"/>
      <c r="R37" s="216"/>
    </row>
    <row r="38" spans="2:19" ht="16.5" thickBot="1" x14ac:dyDescent="0.3">
      <c r="J38" s="213" t="s">
        <v>36</v>
      </c>
      <c r="K38" s="213"/>
      <c r="L38" s="37"/>
      <c r="N38" s="215"/>
      <c r="O38" s="215"/>
      <c r="P38" s="215"/>
      <c r="Q38" s="215"/>
      <c r="R38" s="215"/>
    </row>
    <row r="39" spans="2:19" ht="15.75" x14ac:dyDescent="0.25">
      <c r="B39" s="140" t="s">
        <v>41</v>
      </c>
      <c r="C39" s="140"/>
      <c r="D39" s="140"/>
      <c r="E39" s="133"/>
      <c r="F39" s="133"/>
      <c r="G39" s="133"/>
      <c r="H39" s="133"/>
      <c r="J39" s="134"/>
      <c r="K39" s="134"/>
      <c r="L39" s="139"/>
      <c r="N39" s="215"/>
      <c r="O39" s="215"/>
      <c r="P39" s="215"/>
      <c r="Q39" s="215"/>
      <c r="R39" s="215"/>
    </row>
    <row r="40" spans="2:19" ht="15.75" hidden="1" customHeight="1" thickBot="1" x14ac:dyDescent="0.3">
      <c r="B40" s="140"/>
      <c r="C40" s="140"/>
      <c r="D40" s="140"/>
      <c r="E40" s="132"/>
      <c r="F40" s="132"/>
      <c r="G40" s="132"/>
      <c r="H40" s="132"/>
      <c r="N40" s="215"/>
      <c r="O40" s="215"/>
      <c r="P40" s="215"/>
      <c r="Q40" s="215"/>
      <c r="R40" s="215"/>
    </row>
    <row r="41" spans="2:19" ht="16.5" customHeight="1" thickBot="1" x14ac:dyDescent="0.3">
      <c r="B41" s="140"/>
      <c r="C41" s="140"/>
      <c r="D41" s="140"/>
      <c r="E41" s="28"/>
      <c r="F41" s="28"/>
      <c r="G41" s="28"/>
      <c r="H41" s="28"/>
    </row>
    <row r="42" spans="2:19" x14ac:dyDescent="0.25">
      <c r="Q42" s="143"/>
      <c r="R42" s="143"/>
    </row>
    <row r="43" spans="2:19" x14ac:dyDescent="0.25">
      <c r="B43" s="140" t="s">
        <v>40</v>
      </c>
      <c r="C43" s="140"/>
      <c r="D43" s="140"/>
      <c r="E43" s="43"/>
      <c r="F43" s="43"/>
      <c r="G43" s="43"/>
      <c r="H43" s="43"/>
      <c r="J43" s="135" t="s">
        <v>131</v>
      </c>
      <c r="L43" s="138">
        <f>K8*0.125</f>
        <v>0</v>
      </c>
      <c r="N43" s="137" t="s">
        <v>132</v>
      </c>
      <c r="O43" s="137"/>
      <c r="P43" s="137"/>
      <c r="Q43" s="143"/>
      <c r="R43" s="143"/>
    </row>
    <row r="44" spans="2:19" ht="16.5" customHeight="1" thickBot="1" x14ac:dyDescent="0.3">
      <c r="B44" s="140"/>
      <c r="C44" s="140"/>
      <c r="D44" s="140"/>
      <c r="E44" s="28"/>
      <c r="F44" s="28"/>
      <c r="G44" s="28"/>
      <c r="H44" s="28"/>
      <c r="N44" s="136"/>
      <c r="O44" s="136"/>
      <c r="P44" s="136"/>
      <c r="Q44" s="136"/>
      <c r="R44" s="136"/>
    </row>
    <row r="45" spans="2:19" x14ac:dyDescent="0.25">
      <c r="Q45" s="136"/>
      <c r="R45" s="136"/>
    </row>
    <row r="46" spans="2:19" x14ac:dyDescent="0.25">
      <c r="B46" s="140" t="s">
        <v>130</v>
      </c>
      <c r="C46" s="140"/>
      <c r="D46" s="140"/>
      <c r="E46" s="43"/>
      <c r="F46" s="43"/>
      <c r="G46" s="43"/>
      <c r="H46" s="43"/>
      <c r="J46" s="140" t="s">
        <v>134</v>
      </c>
      <c r="K46" s="140"/>
      <c r="L46" s="140"/>
      <c r="M46" s="141"/>
      <c r="N46" s="141"/>
      <c r="O46" s="141"/>
      <c r="P46" s="141"/>
    </row>
    <row r="47" spans="2:19" ht="16.5" customHeight="1" thickBot="1" x14ac:dyDescent="0.3">
      <c r="B47" s="140"/>
      <c r="C47" s="140"/>
      <c r="D47" s="140"/>
      <c r="E47" s="28"/>
      <c r="F47" s="28"/>
      <c r="G47" s="28"/>
      <c r="H47" s="28"/>
      <c r="J47" s="140"/>
      <c r="K47" s="140"/>
      <c r="L47" s="140"/>
      <c r="M47" s="142"/>
      <c r="N47" s="142"/>
      <c r="O47" s="142"/>
      <c r="P47" s="142"/>
    </row>
    <row r="49" spans="2:8" ht="16.5" customHeight="1" x14ac:dyDescent="0.25">
      <c r="B49" s="140" t="s">
        <v>133</v>
      </c>
      <c r="C49" s="140"/>
      <c r="D49" s="140"/>
      <c r="E49" s="43"/>
      <c r="F49" s="43"/>
      <c r="G49" s="43"/>
      <c r="H49" s="43"/>
    </row>
    <row r="50" spans="2:8" ht="16.5" customHeight="1" thickBot="1" x14ac:dyDescent="0.3">
      <c r="B50" s="140"/>
      <c r="C50" s="140"/>
      <c r="D50" s="140"/>
      <c r="E50" s="28"/>
      <c r="F50" s="28"/>
      <c r="G50" s="28"/>
      <c r="H50" s="28"/>
    </row>
  </sheetData>
  <sheetProtection password="CC7A" sheet="1" objects="1" scenarios="1"/>
  <mergeCells count="79">
    <mergeCell ref="B32:C32"/>
    <mergeCell ref="J34:K34"/>
    <mergeCell ref="J35:K35"/>
    <mergeCell ref="J36:K36"/>
    <mergeCell ref="J37:K37"/>
    <mergeCell ref="R34:S35"/>
    <mergeCell ref="J38:K38"/>
    <mergeCell ref="N34:Q35"/>
    <mergeCell ref="N38:R40"/>
    <mergeCell ref="N37:R37"/>
    <mergeCell ref="I8:J8"/>
    <mergeCell ref="B31:C31"/>
    <mergeCell ref="D31:E31"/>
    <mergeCell ref="F31:G31"/>
    <mergeCell ref="H31:I31"/>
    <mergeCell ref="J31:K31"/>
    <mergeCell ref="I10:J10"/>
    <mergeCell ref="B29:C29"/>
    <mergeCell ref="B12:C12"/>
    <mergeCell ref="D12:E12"/>
    <mergeCell ref="B18:C18"/>
    <mergeCell ref="B19:C19"/>
    <mergeCell ref="B20:C20"/>
    <mergeCell ref="B21:C21"/>
    <mergeCell ref="B22:C22"/>
    <mergeCell ref="B23:C23"/>
    <mergeCell ref="K2:M2"/>
    <mergeCell ref="B10:D10"/>
    <mergeCell ref="E10:F10"/>
    <mergeCell ref="B14:C15"/>
    <mergeCell ref="D14:E15"/>
    <mergeCell ref="F8:G8"/>
    <mergeCell ref="C8:D8"/>
    <mergeCell ref="K6:N6"/>
    <mergeCell ref="K4:M4"/>
    <mergeCell ref="K8:M8"/>
    <mergeCell ref="B4:C4"/>
    <mergeCell ref="D4:G4"/>
    <mergeCell ref="I2:J2"/>
    <mergeCell ref="I4:J4"/>
    <mergeCell ref="I6:J6"/>
    <mergeCell ref="C6:E6"/>
    <mergeCell ref="B25:C25"/>
    <mergeCell ref="B24:C24"/>
    <mergeCell ref="P32:Q32"/>
    <mergeCell ref="R17:R18"/>
    <mergeCell ref="N11:Q11"/>
    <mergeCell ref="P19:Q19"/>
    <mergeCell ref="P20:Q20"/>
    <mergeCell ref="P21:Q21"/>
    <mergeCell ref="P22:Q22"/>
    <mergeCell ref="P23:Q23"/>
    <mergeCell ref="P27:Q27"/>
    <mergeCell ref="P26:Q26"/>
    <mergeCell ref="P28:Q28"/>
    <mergeCell ref="P24:Q24"/>
    <mergeCell ref="P25:Q25"/>
    <mergeCell ref="P18:Q18"/>
    <mergeCell ref="B39:D41"/>
    <mergeCell ref="Q42:R43"/>
    <mergeCell ref="B16:G16"/>
    <mergeCell ref="K12:L12"/>
    <mergeCell ref="K14:L14"/>
    <mergeCell ref="N12:Q15"/>
    <mergeCell ref="L31:M31"/>
    <mergeCell ref="N31:O31"/>
    <mergeCell ref="P29:Q29"/>
    <mergeCell ref="P30:Q30"/>
    <mergeCell ref="H12:J12"/>
    <mergeCell ref="B30:C30"/>
    <mergeCell ref="B17:D17"/>
    <mergeCell ref="B26:C26"/>
    <mergeCell ref="B27:C27"/>
    <mergeCell ref="B28:C28"/>
    <mergeCell ref="J46:L47"/>
    <mergeCell ref="M46:P47"/>
    <mergeCell ref="B49:D50"/>
    <mergeCell ref="B46:D47"/>
    <mergeCell ref="B43:D44"/>
  </mergeCells>
  <conditionalFormatting sqref="Q17">
    <cfRule type="cellIs" dxfId="2" priority="1" operator="notEqual">
      <formula>10</formula>
    </cfRule>
  </conditionalFormatting>
  <pageMargins left="0.7" right="0.7" top="0.75" bottom="0.75" header="0.3" footer="0.3"/>
  <pageSetup scale="61"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1"/>
  <sheetViews>
    <sheetView topLeftCell="A34" workbookViewId="0">
      <selection activeCell="M55" sqref="M55"/>
    </sheetView>
  </sheetViews>
  <sheetFormatPr defaultColWidth="8.85546875" defaultRowHeight="15" x14ac:dyDescent="0.25"/>
  <cols>
    <col min="1" max="1" width="9.42578125" customWidth="1"/>
    <col min="2" max="2" width="11.42578125" customWidth="1"/>
    <col min="3" max="3" width="9.140625" customWidth="1"/>
    <col min="4" max="4" width="11.140625" customWidth="1"/>
    <col min="6" max="6" width="10.42578125" customWidth="1"/>
    <col min="17" max="17" width="10.140625" customWidth="1"/>
  </cols>
  <sheetData>
    <row r="2" spans="1:22" ht="21.75" thickBot="1" x14ac:dyDescent="0.4">
      <c r="A2" s="7" t="s">
        <v>0</v>
      </c>
      <c r="G2" s="1"/>
      <c r="H2" s="192" t="s">
        <v>2</v>
      </c>
      <c r="I2" s="192"/>
      <c r="J2" s="145"/>
      <c r="K2" s="145"/>
      <c r="L2" s="145"/>
    </row>
    <row r="3" spans="1:22" ht="15.75" x14ac:dyDescent="0.25">
      <c r="A3" s="29"/>
      <c r="B3" s="29"/>
      <c r="C3" s="29"/>
      <c r="D3" s="29"/>
      <c r="E3" s="29"/>
      <c r="F3" s="29"/>
      <c r="G3" s="29"/>
      <c r="H3" s="35"/>
      <c r="I3" s="35"/>
      <c r="J3" s="29"/>
      <c r="K3" s="29"/>
      <c r="L3" s="29"/>
      <c r="M3" s="29"/>
      <c r="N3" s="29"/>
      <c r="O3" s="29"/>
      <c r="P3" s="29"/>
    </row>
    <row r="4" spans="1:22" ht="15.75" customHeight="1" thickBot="1" x14ac:dyDescent="0.3">
      <c r="A4" s="234" t="s">
        <v>1</v>
      </c>
      <c r="B4" s="234"/>
      <c r="C4" s="234"/>
      <c r="D4" s="222"/>
      <c r="E4" s="222"/>
      <c r="F4" s="222"/>
      <c r="G4" s="29"/>
      <c r="H4" s="240" t="s">
        <v>3</v>
      </c>
      <c r="I4" s="240"/>
      <c r="J4" s="222"/>
      <c r="K4" s="222"/>
      <c r="L4" s="222"/>
      <c r="M4" s="36"/>
      <c r="N4" s="29"/>
      <c r="O4" s="29"/>
      <c r="P4" s="29"/>
    </row>
    <row r="5" spans="1:22" ht="15.75" x14ac:dyDescent="0.25">
      <c r="A5" s="29"/>
      <c r="B5" s="29"/>
      <c r="C5" s="29"/>
      <c r="D5" s="29"/>
      <c r="E5" s="29"/>
      <c r="F5" s="29"/>
      <c r="G5" s="29"/>
      <c r="H5" s="35"/>
      <c r="I5" s="35"/>
      <c r="J5" s="29"/>
      <c r="K5" s="29"/>
      <c r="L5" s="29"/>
      <c r="M5" s="29"/>
      <c r="N5" s="29"/>
      <c r="O5" s="29"/>
      <c r="P5" s="29"/>
    </row>
    <row r="6" spans="1:22" ht="16.5" thickBot="1" x14ac:dyDescent="0.3">
      <c r="A6" s="35" t="s">
        <v>5</v>
      </c>
      <c r="B6" s="222"/>
      <c r="C6" s="222"/>
      <c r="D6" s="222"/>
      <c r="E6" s="20" t="s">
        <v>6</v>
      </c>
      <c r="F6" s="37"/>
      <c r="G6" s="36"/>
      <c r="H6" s="240" t="s">
        <v>4</v>
      </c>
      <c r="I6" s="240"/>
      <c r="J6" s="244"/>
      <c r="K6" s="244"/>
      <c r="L6" s="244"/>
      <c r="M6" s="244"/>
      <c r="N6" s="29"/>
      <c r="O6" s="29"/>
      <c r="P6" s="29"/>
    </row>
    <row r="7" spans="1:22" ht="15.75" x14ac:dyDescent="0.25">
      <c r="A7" s="29"/>
      <c r="B7" s="29"/>
      <c r="C7" s="36"/>
      <c r="D7" s="36"/>
      <c r="E7" s="36"/>
      <c r="F7" s="36"/>
      <c r="G7" s="36"/>
      <c r="H7" s="35"/>
      <c r="I7" s="35"/>
      <c r="J7" s="29"/>
      <c r="K7" s="29"/>
      <c r="L7" s="29"/>
      <c r="M7" s="29"/>
      <c r="N7" s="29"/>
      <c r="O7" s="29"/>
      <c r="P7" s="29"/>
    </row>
    <row r="8" spans="1:22" ht="16.5" thickBot="1" x14ac:dyDescent="0.3">
      <c r="A8" s="35" t="s">
        <v>7</v>
      </c>
      <c r="B8" s="222"/>
      <c r="C8" s="222"/>
      <c r="D8" s="35" t="s">
        <v>8</v>
      </c>
      <c r="E8" s="222"/>
      <c r="F8" s="222"/>
      <c r="G8" s="29"/>
      <c r="H8" s="240" t="s">
        <v>27</v>
      </c>
      <c r="I8" s="240"/>
      <c r="J8" s="241"/>
      <c r="K8" s="222"/>
      <c r="L8" s="222"/>
      <c r="M8" s="29"/>
      <c r="N8" s="29"/>
      <c r="O8" s="29"/>
      <c r="P8" s="29"/>
    </row>
    <row r="9" spans="1:22" ht="15.75" x14ac:dyDescent="0.25">
      <c r="A9" s="29"/>
      <c r="B9" s="29"/>
      <c r="C9" s="29"/>
      <c r="D9" s="29"/>
      <c r="E9" s="29"/>
      <c r="F9" s="29"/>
      <c r="G9" s="29"/>
      <c r="H9" s="29"/>
      <c r="I9" s="29"/>
      <c r="J9" s="29"/>
      <c r="K9" s="29"/>
      <c r="L9" s="29"/>
      <c r="M9" s="29"/>
      <c r="N9" s="29"/>
      <c r="O9" s="29"/>
      <c r="P9" s="29"/>
    </row>
    <row r="10" spans="1:22" ht="19.5" thickBot="1" x14ac:dyDescent="0.35">
      <c r="A10" s="185" t="s">
        <v>46</v>
      </c>
      <c r="B10" s="185"/>
      <c r="C10" s="185"/>
      <c r="D10" s="242">
        <f>J12+J14</f>
        <v>0</v>
      </c>
      <c r="E10" s="242"/>
      <c r="F10" s="38"/>
      <c r="G10" s="29"/>
      <c r="H10" s="243" t="s">
        <v>17</v>
      </c>
      <c r="I10" s="243"/>
      <c r="J10" s="39">
        <f>J8/12</f>
        <v>0</v>
      </c>
      <c r="K10" s="29"/>
      <c r="L10" s="29"/>
      <c r="M10" s="235" t="s">
        <v>128</v>
      </c>
      <c r="N10" s="235"/>
      <c r="O10" s="235"/>
      <c r="P10" s="235"/>
      <c r="U10" s="32"/>
      <c r="V10" s="32"/>
    </row>
    <row r="11" spans="1:22" ht="15" customHeight="1" x14ac:dyDescent="0.25">
      <c r="A11" s="29"/>
      <c r="B11" s="29"/>
      <c r="C11" s="29"/>
      <c r="D11" s="29"/>
      <c r="E11" s="29"/>
      <c r="F11" s="29"/>
      <c r="G11" s="29"/>
      <c r="H11" s="29"/>
      <c r="I11" s="29"/>
      <c r="J11" s="29"/>
      <c r="K11" s="29"/>
      <c r="L11" s="29"/>
      <c r="M11" s="224" t="s">
        <v>112</v>
      </c>
      <c r="N11" s="225"/>
      <c r="O11" s="225"/>
      <c r="P11" s="226"/>
      <c r="S11" s="192"/>
      <c r="T11" s="192"/>
      <c r="U11" s="221"/>
      <c r="V11" s="221"/>
    </row>
    <row r="12" spans="1:22" ht="19.5" thickBot="1" x14ac:dyDescent="0.35">
      <c r="A12" s="201" t="s">
        <v>13</v>
      </c>
      <c r="B12" s="201"/>
      <c r="C12" s="202">
        <f>J12*0.2</f>
        <v>0</v>
      </c>
      <c r="D12" s="202"/>
      <c r="E12" s="29"/>
      <c r="F12" s="40"/>
      <c r="G12" s="223" t="s">
        <v>30</v>
      </c>
      <c r="H12" s="223"/>
      <c r="I12" s="223"/>
      <c r="J12" s="222"/>
      <c r="K12" s="222"/>
      <c r="L12" s="29"/>
      <c r="M12" s="227"/>
      <c r="N12" s="228"/>
      <c r="O12" s="228"/>
      <c r="P12" s="229"/>
      <c r="U12" s="32"/>
      <c r="V12" s="32"/>
    </row>
    <row r="13" spans="1:22" ht="15.75" x14ac:dyDescent="0.25">
      <c r="A13" s="29"/>
      <c r="B13" s="29"/>
      <c r="C13" s="29"/>
      <c r="D13" s="29"/>
      <c r="E13" s="29"/>
      <c r="F13" s="29"/>
      <c r="G13" s="29"/>
      <c r="H13" s="29"/>
      <c r="I13" s="29"/>
      <c r="J13" s="29"/>
      <c r="K13" s="29"/>
      <c r="L13" s="29"/>
      <c r="M13" s="227"/>
      <c r="N13" s="228"/>
      <c r="O13" s="228"/>
      <c r="P13" s="229"/>
    </row>
    <row r="14" spans="1:22" ht="21.75" thickBot="1" x14ac:dyDescent="0.3">
      <c r="A14" s="140" t="s">
        <v>15</v>
      </c>
      <c r="B14" s="140"/>
      <c r="C14" s="187">
        <f>J12-C12</f>
        <v>0</v>
      </c>
      <c r="D14" s="187"/>
      <c r="E14" s="29"/>
      <c r="F14" s="29"/>
      <c r="G14" s="29"/>
      <c r="H14" s="29"/>
      <c r="I14" s="56" t="s">
        <v>14</v>
      </c>
      <c r="J14" s="222"/>
      <c r="K14" s="222"/>
      <c r="L14" s="29"/>
      <c r="M14" s="230"/>
      <c r="N14" s="231"/>
      <c r="O14" s="231"/>
      <c r="P14" s="232"/>
    </row>
    <row r="15" spans="1:22" ht="16.5" thickBot="1" x14ac:dyDescent="0.3">
      <c r="A15" s="140"/>
      <c r="B15" s="140"/>
      <c r="C15" s="188"/>
      <c r="D15" s="188"/>
      <c r="E15" s="29"/>
      <c r="F15" s="29"/>
      <c r="G15" s="29"/>
      <c r="H15" s="35"/>
      <c r="I15" s="29"/>
      <c r="J15" s="41" t="s">
        <v>29</v>
      </c>
      <c r="K15" s="42"/>
      <c r="L15" s="29"/>
      <c r="M15" s="29"/>
      <c r="N15" s="29"/>
      <c r="O15" s="29"/>
      <c r="P15" s="29"/>
    </row>
    <row r="16" spans="1:22" ht="15.75" thickBot="1" x14ac:dyDescent="0.3">
      <c r="A16" s="144" t="s">
        <v>113</v>
      </c>
      <c r="B16" s="144"/>
      <c r="C16" s="144"/>
      <c r="D16" s="144"/>
      <c r="E16" s="144"/>
      <c r="F16" s="144"/>
      <c r="H16" s="6"/>
      <c r="J16" s="5"/>
      <c r="K16" s="5"/>
    </row>
    <row r="17" spans="1:17" ht="32.25" thickBot="1" x14ac:dyDescent="0.3">
      <c r="A17" s="164" t="s">
        <v>18</v>
      </c>
      <c r="B17" s="165"/>
      <c r="C17" s="166"/>
      <c r="D17" s="14" t="s">
        <v>20</v>
      </c>
      <c r="E17" s="17" t="s">
        <v>21</v>
      </c>
      <c r="F17" s="18" t="s">
        <v>20</v>
      </c>
      <c r="G17" s="13" t="s">
        <v>22</v>
      </c>
      <c r="H17" s="14" t="s">
        <v>20</v>
      </c>
      <c r="I17" s="17" t="s">
        <v>23</v>
      </c>
      <c r="J17" s="18" t="s">
        <v>20</v>
      </c>
      <c r="K17" s="13" t="s">
        <v>24</v>
      </c>
      <c r="L17" s="14" t="s">
        <v>20</v>
      </c>
      <c r="M17" s="13" t="s">
        <v>25</v>
      </c>
      <c r="N17" s="14" t="s">
        <v>20</v>
      </c>
      <c r="O17" s="23" t="s">
        <v>28</v>
      </c>
      <c r="P17" s="24">
        <f>D18+F18+H18+J18+L18+N18</f>
        <v>12</v>
      </c>
      <c r="Q17" s="173" t="s">
        <v>111</v>
      </c>
    </row>
    <row r="18" spans="1:17" ht="15.75" customHeight="1" thickBot="1" x14ac:dyDescent="0.3">
      <c r="A18" s="203" t="s">
        <v>12</v>
      </c>
      <c r="B18" s="204"/>
      <c r="C18" s="11" t="s">
        <v>19</v>
      </c>
      <c r="D18" s="16">
        <v>12</v>
      </c>
      <c r="E18" s="11" t="s">
        <v>19</v>
      </c>
      <c r="F18" s="30"/>
      <c r="G18" s="11" t="s">
        <v>19</v>
      </c>
      <c r="H18" s="30"/>
      <c r="I18" s="11" t="s">
        <v>19</v>
      </c>
      <c r="J18" s="30"/>
      <c r="K18" s="11" t="s">
        <v>19</v>
      </c>
      <c r="L18" s="30"/>
      <c r="M18" s="11" t="s">
        <v>19</v>
      </c>
      <c r="N18" s="31"/>
      <c r="O18" s="217" t="s">
        <v>12</v>
      </c>
      <c r="P18" s="218"/>
      <c r="Q18" s="174"/>
    </row>
    <row r="19" spans="1:17" ht="15.75" x14ac:dyDescent="0.25">
      <c r="A19" s="238" t="s">
        <v>9</v>
      </c>
      <c r="B19" s="239"/>
      <c r="C19" s="50">
        <v>0.45</v>
      </c>
      <c r="D19" s="103">
        <f>J10*C19</f>
        <v>0</v>
      </c>
      <c r="E19" s="50"/>
      <c r="F19" s="103">
        <f>J10*E19</f>
        <v>0</v>
      </c>
      <c r="G19" s="53"/>
      <c r="H19" s="103">
        <f>J10*G19</f>
        <v>0</v>
      </c>
      <c r="I19" s="50"/>
      <c r="J19" s="103">
        <f>J10*I19</f>
        <v>0</v>
      </c>
      <c r="K19" s="50"/>
      <c r="L19" s="103">
        <f>J10*K19</f>
        <v>0</v>
      </c>
      <c r="M19" s="50"/>
      <c r="N19" s="110">
        <f>J10*M19</f>
        <v>0</v>
      </c>
      <c r="O19" s="176" t="str">
        <f t="shared" ref="O19:O30" si="0">A19</f>
        <v xml:space="preserve">310XRSH </v>
      </c>
      <c r="P19" s="177"/>
      <c r="Q19" s="122">
        <f>D19*D18+F19*F18+H19*H18+J19*J18+L19*L18+N19*N18</f>
        <v>0</v>
      </c>
    </row>
    <row r="20" spans="1:17" ht="15.75" x14ac:dyDescent="0.25">
      <c r="A20" s="233" t="s">
        <v>10</v>
      </c>
      <c r="B20" s="211"/>
      <c r="C20" s="51">
        <v>0.5</v>
      </c>
      <c r="D20" s="104">
        <f>C20*J10</f>
        <v>0</v>
      </c>
      <c r="E20" s="51"/>
      <c r="F20" s="104">
        <f>J10*E20</f>
        <v>0</v>
      </c>
      <c r="G20" s="54"/>
      <c r="H20" s="104">
        <f>J10*G20</f>
        <v>0</v>
      </c>
      <c r="I20" s="51"/>
      <c r="J20" s="104">
        <f>J10*I20</f>
        <v>0</v>
      </c>
      <c r="K20" s="51"/>
      <c r="L20" s="104">
        <f>J10*K20</f>
        <v>0</v>
      </c>
      <c r="M20" s="51"/>
      <c r="N20" s="111">
        <f>J10*M20</f>
        <v>0</v>
      </c>
      <c r="O20" s="178" t="str">
        <f t="shared" si="0"/>
        <v>310XINT</v>
      </c>
      <c r="P20" s="179"/>
      <c r="Q20" s="123">
        <f>D20*D18+F20*F18+H20*H18+J20*J18+L20*L18+N20*N18</f>
        <v>0</v>
      </c>
    </row>
    <row r="21" spans="1:17" ht="15.75" x14ac:dyDescent="0.25">
      <c r="A21" s="169" t="s">
        <v>11</v>
      </c>
      <c r="B21" s="200"/>
      <c r="C21" s="52">
        <v>0.05</v>
      </c>
      <c r="D21" s="106">
        <f>J10*C21</f>
        <v>0</v>
      </c>
      <c r="E21" s="52"/>
      <c r="F21" s="106">
        <f>J10*E21</f>
        <v>0</v>
      </c>
      <c r="G21" s="52"/>
      <c r="H21" s="106">
        <f>J10*G21</f>
        <v>0</v>
      </c>
      <c r="I21" s="52"/>
      <c r="J21" s="106">
        <f>J10*I21</f>
        <v>0</v>
      </c>
      <c r="K21" s="52"/>
      <c r="L21" s="106">
        <f>J10*K21</f>
        <v>0</v>
      </c>
      <c r="M21" s="52"/>
      <c r="N21" s="113">
        <f>J10*M21</f>
        <v>0</v>
      </c>
      <c r="O21" s="157" t="str">
        <f t="shared" si="0"/>
        <v>310XSRV</v>
      </c>
      <c r="P21" s="158"/>
      <c r="Q21" s="124">
        <f>D21*D18+F21*F18+H21*H18+J21*J18+L21*L18+N21*N18</f>
        <v>0</v>
      </c>
    </row>
    <row r="22" spans="1:17" ht="15.75" x14ac:dyDescent="0.25">
      <c r="A22" s="167"/>
      <c r="B22" s="168"/>
      <c r="C22" s="98"/>
      <c r="D22" s="105">
        <f>C22*J10</f>
        <v>0</v>
      </c>
      <c r="E22" s="98"/>
      <c r="F22" s="105">
        <f>E22*J10</f>
        <v>0</v>
      </c>
      <c r="G22" s="98"/>
      <c r="H22" s="105">
        <f>G22*J10</f>
        <v>0</v>
      </c>
      <c r="I22" s="98"/>
      <c r="J22" s="105">
        <f>I22*J10</f>
        <v>0</v>
      </c>
      <c r="K22" s="98"/>
      <c r="L22" s="105">
        <f>K22*J10</f>
        <v>0</v>
      </c>
      <c r="M22" s="98"/>
      <c r="N22" s="112">
        <f>M22*J10</f>
        <v>0</v>
      </c>
      <c r="O22" s="181">
        <f>A22</f>
        <v>0</v>
      </c>
      <c r="P22" s="182"/>
      <c r="Q22" s="126">
        <f>D22*D18+F22*F18+H22*H18+J22*J18+L22*L18+N22*N18</f>
        <v>0</v>
      </c>
    </row>
    <row r="23" spans="1:17" ht="15.75" x14ac:dyDescent="0.25">
      <c r="A23" s="169"/>
      <c r="B23" s="170"/>
      <c r="C23" s="52"/>
      <c r="D23" s="106">
        <f>C23*J10</f>
        <v>0</v>
      </c>
      <c r="E23" s="52"/>
      <c r="F23" s="106">
        <f>E23*J10</f>
        <v>0</v>
      </c>
      <c r="G23" s="52"/>
      <c r="H23" s="106">
        <f>G23*J10</f>
        <v>0</v>
      </c>
      <c r="I23" s="52"/>
      <c r="J23" s="106">
        <f>I23*J10</f>
        <v>0</v>
      </c>
      <c r="K23" s="52"/>
      <c r="L23" s="106">
        <f>K23*J10</f>
        <v>0</v>
      </c>
      <c r="M23" s="52"/>
      <c r="N23" s="113">
        <f>M23*J10</f>
        <v>0</v>
      </c>
      <c r="O23" s="180">
        <f>A23</f>
        <v>0</v>
      </c>
      <c r="P23" s="157"/>
      <c r="Q23" s="124">
        <f>D23*D18+F23*F18+H23*H18+J23*J18+L23*L18+N23*N18</f>
        <v>0</v>
      </c>
    </row>
    <row r="24" spans="1:17" ht="15.75" x14ac:dyDescent="0.25">
      <c r="A24" s="167"/>
      <c r="B24" s="168"/>
      <c r="C24" s="98"/>
      <c r="D24" s="105">
        <f>C24*J10</f>
        <v>0</v>
      </c>
      <c r="E24" s="98"/>
      <c r="F24" s="105">
        <f>E24*J10</f>
        <v>0</v>
      </c>
      <c r="G24" s="98"/>
      <c r="H24" s="105">
        <f>G24*J10</f>
        <v>0</v>
      </c>
      <c r="I24" s="98"/>
      <c r="J24" s="105">
        <f>I24*J10</f>
        <v>0</v>
      </c>
      <c r="K24" s="98"/>
      <c r="L24" s="105">
        <f>K24*J10</f>
        <v>0</v>
      </c>
      <c r="M24" s="98"/>
      <c r="N24" s="112">
        <f>M24*J10</f>
        <v>0</v>
      </c>
      <c r="O24" s="181">
        <f>A24</f>
        <v>0</v>
      </c>
      <c r="P24" s="182"/>
      <c r="Q24" s="126">
        <f>D24*D18+F24*F18+H24*H18+J24*J18+L24*L18+N24*N18</f>
        <v>0</v>
      </c>
    </row>
    <row r="25" spans="1:17" ht="15.75" x14ac:dyDescent="0.25">
      <c r="A25" s="169"/>
      <c r="B25" s="170"/>
      <c r="C25" s="52"/>
      <c r="D25" s="106">
        <f>C25*J10</f>
        <v>0</v>
      </c>
      <c r="E25" s="52"/>
      <c r="F25" s="106">
        <f>E25*J10</f>
        <v>0</v>
      </c>
      <c r="G25" s="52"/>
      <c r="H25" s="106">
        <f>G25*J10</f>
        <v>0</v>
      </c>
      <c r="I25" s="52"/>
      <c r="J25" s="106">
        <f>I25*J10</f>
        <v>0</v>
      </c>
      <c r="K25" s="52"/>
      <c r="L25" s="106">
        <f>K25*J10</f>
        <v>0</v>
      </c>
      <c r="M25" s="52"/>
      <c r="N25" s="113">
        <f>M25*J10</f>
        <v>0</v>
      </c>
      <c r="O25" s="180">
        <f>A25</f>
        <v>0</v>
      </c>
      <c r="P25" s="157"/>
      <c r="Q25" s="124">
        <f>D26*D18+F26*F18+H26*H18+J26*J18+L26*L18+N26*N18</f>
        <v>0</v>
      </c>
    </row>
    <row r="26" spans="1:17" ht="15.75" x14ac:dyDescent="0.25">
      <c r="A26" s="167"/>
      <c r="B26" s="168"/>
      <c r="C26" s="98"/>
      <c r="D26" s="105">
        <f>C26*J10</f>
        <v>0</v>
      </c>
      <c r="E26" s="98"/>
      <c r="F26" s="105">
        <f>E26*J10</f>
        <v>0</v>
      </c>
      <c r="G26" s="98"/>
      <c r="H26" s="105">
        <f>G26*J10</f>
        <v>0</v>
      </c>
      <c r="I26" s="98"/>
      <c r="J26" s="105">
        <f>I26*J10</f>
        <v>0</v>
      </c>
      <c r="K26" s="98"/>
      <c r="L26" s="105">
        <f>K26*J10</f>
        <v>0</v>
      </c>
      <c r="M26" s="98"/>
      <c r="N26" s="112">
        <f>M26*J10</f>
        <v>0</v>
      </c>
      <c r="O26" s="181">
        <f>A26</f>
        <v>0</v>
      </c>
      <c r="P26" s="182"/>
      <c r="Q26" s="126">
        <f>D26*D18+F26*F18+H26*H18+J26*J18+L26*L18+N26*N18</f>
        <v>0</v>
      </c>
    </row>
    <row r="27" spans="1:17" ht="15.75" x14ac:dyDescent="0.25">
      <c r="A27" s="169"/>
      <c r="B27" s="200"/>
      <c r="C27" s="52"/>
      <c r="D27" s="106">
        <f>C27*J10</f>
        <v>0</v>
      </c>
      <c r="E27" s="52"/>
      <c r="F27" s="106">
        <f>J10*E27</f>
        <v>0</v>
      </c>
      <c r="G27" s="55"/>
      <c r="H27" s="106">
        <f>J10*G27</f>
        <v>0</v>
      </c>
      <c r="I27" s="52"/>
      <c r="J27" s="106">
        <f>J10*I27</f>
        <v>0</v>
      </c>
      <c r="K27" s="52"/>
      <c r="L27" s="106">
        <f>J10*K27</f>
        <v>0</v>
      </c>
      <c r="M27" s="52"/>
      <c r="N27" s="113">
        <f>J10*M27</f>
        <v>0</v>
      </c>
      <c r="O27" s="157">
        <f t="shared" si="0"/>
        <v>0</v>
      </c>
      <c r="P27" s="158"/>
      <c r="Q27" s="124">
        <f>D27*D18+F27*F18+H27*H18+J27*J18+L27*L18+N27*N18</f>
        <v>0</v>
      </c>
    </row>
    <row r="28" spans="1:17" ht="15.75" x14ac:dyDescent="0.25">
      <c r="A28" s="167"/>
      <c r="B28" s="236"/>
      <c r="C28" s="98"/>
      <c r="D28" s="105">
        <f>C28*J10</f>
        <v>0</v>
      </c>
      <c r="E28" s="98"/>
      <c r="F28" s="105">
        <f>J10*E28</f>
        <v>0</v>
      </c>
      <c r="G28" s="119"/>
      <c r="H28" s="105">
        <f>J10*G28</f>
        <v>0</v>
      </c>
      <c r="I28" s="98"/>
      <c r="J28" s="105">
        <f>J10*I28</f>
        <v>0</v>
      </c>
      <c r="K28" s="98"/>
      <c r="L28" s="105">
        <f>J10*K28</f>
        <v>0</v>
      </c>
      <c r="M28" s="98"/>
      <c r="N28" s="112">
        <f>J10*M28</f>
        <v>0</v>
      </c>
      <c r="O28" s="182">
        <f t="shared" si="0"/>
        <v>0</v>
      </c>
      <c r="P28" s="237"/>
      <c r="Q28" s="126">
        <f>D28*D18+F28*F18+H28*H18+J28*J18+L28*L18+N28*N18</f>
        <v>0</v>
      </c>
    </row>
    <row r="29" spans="1:17" ht="15.75" x14ac:dyDescent="0.25">
      <c r="A29" s="169"/>
      <c r="B29" s="200"/>
      <c r="C29" s="52"/>
      <c r="D29" s="106">
        <f>C29*J10</f>
        <v>0</v>
      </c>
      <c r="E29" s="52"/>
      <c r="F29" s="106">
        <f>J10*E29</f>
        <v>0</v>
      </c>
      <c r="G29" s="55"/>
      <c r="H29" s="106">
        <f>J10*G29</f>
        <v>0</v>
      </c>
      <c r="I29" s="52"/>
      <c r="J29" s="106">
        <f>J10*I29</f>
        <v>0</v>
      </c>
      <c r="K29" s="52"/>
      <c r="L29" s="106">
        <f>J10*K29</f>
        <v>0</v>
      </c>
      <c r="M29" s="52"/>
      <c r="N29" s="113">
        <f>J10*M29</f>
        <v>0</v>
      </c>
      <c r="O29" s="157">
        <f t="shared" si="0"/>
        <v>0</v>
      </c>
      <c r="P29" s="158"/>
      <c r="Q29" s="124">
        <f>D29*D18+F29*F18+H29*H18+J29*J18+L29*L18+N29*N18</f>
        <v>0</v>
      </c>
    </row>
    <row r="30" spans="1:17" ht="16.5" thickBot="1" x14ac:dyDescent="0.3">
      <c r="A30" s="162"/>
      <c r="B30" s="163"/>
      <c r="C30" s="120"/>
      <c r="D30" s="117">
        <f>C30*J10</f>
        <v>0</v>
      </c>
      <c r="E30" s="120"/>
      <c r="F30" s="117">
        <f>J10*E30</f>
        <v>0</v>
      </c>
      <c r="G30" s="121"/>
      <c r="H30" s="117">
        <f>J10*G30</f>
        <v>0</v>
      </c>
      <c r="I30" s="120"/>
      <c r="J30" s="115">
        <f>J10*I30</f>
        <v>0</v>
      </c>
      <c r="K30" s="120"/>
      <c r="L30" s="117">
        <f>J10*K30</f>
        <v>0</v>
      </c>
      <c r="M30" s="120"/>
      <c r="N30" s="118">
        <f>J10*M30</f>
        <v>0</v>
      </c>
      <c r="O30" s="159">
        <f t="shared" si="0"/>
        <v>0</v>
      </c>
      <c r="P30" s="160"/>
      <c r="Q30" s="127">
        <f>D30*D18+F30*F18+H30*H18+J30*J18+L30*L18+N30*N18</f>
        <v>0</v>
      </c>
    </row>
    <row r="31" spans="1:17" ht="16.5" thickBot="1" x14ac:dyDescent="0.3">
      <c r="A31" s="194" t="s">
        <v>32</v>
      </c>
      <c r="B31" s="195"/>
      <c r="C31" s="196" t="s">
        <v>100</v>
      </c>
      <c r="D31" s="197"/>
      <c r="E31" s="155"/>
      <c r="F31" s="156"/>
      <c r="G31" s="155"/>
      <c r="H31" s="156"/>
      <c r="I31" s="155"/>
      <c r="J31" s="156"/>
      <c r="K31" s="155"/>
      <c r="L31" s="156"/>
      <c r="M31" s="155"/>
      <c r="N31" s="156"/>
      <c r="O31" s="19"/>
      <c r="P31" s="20"/>
      <c r="Q31" s="21"/>
    </row>
    <row r="32" spans="1:17" ht="16.5" thickBot="1" x14ac:dyDescent="0.3">
      <c r="A32" s="217" t="s">
        <v>31</v>
      </c>
      <c r="B32" s="218"/>
      <c r="C32" s="33"/>
      <c r="D32" s="102">
        <f>SUM(D19:D31)</f>
        <v>0</v>
      </c>
      <c r="E32" s="3"/>
      <c r="F32" s="108">
        <f>SUM(F19:F31)</f>
        <v>0</v>
      </c>
      <c r="G32" s="3"/>
      <c r="H32" s="108">
        <f>SUM(H19:H31)</f>
        <v>0</v>
      </c>
      <c r="I32" s="3"/>
      <c r="J32" s="108">
        <f>SUM(J19:J31)</f>
        <v>0</v>
      </c>
      <c r="K32" s="3"/>
      <c r="L32" s="108">
        <f>SUM(L19:L31)</f>
        <v>0</v>
      </c>
      <c r="M32" s="3"/>
      <c r="N32" s="109">
        <f>SUM(N19:N31)</f>
        <v>0</v>
      </c>
      <c r="O32" s="171" t="s">
        <v>26</v>
      </c>
      <c r="P32" s="172"/>
      <c r="Q32" s="22">
        <f>SUM(Q19:Q31)</f>
        <v>0</v>
      </c>
    </row>
    <row r="34" spans="1:18" ht="18.75" x14ac:dyDescent="0.25">
      <c r="I34" s="219" t="s">
        <v>37</v>
      </c>
      <c r="J34" s="219"/>
      <c r="M34" s="214" t="s">
        <v>38</v>
      </c>
      <c r="N34" s="214"/>
      <c r="O34" s="214"/>
      <c r="P34" s="214"/>
      <c r="Q34" s="212"/>
      <c r="R34" s="212"/>
    </row>
    <row r="35" spans="1:18" ht="16.5" customHeight="1" thickBot="1" x14ac:dyDescent="0.3">
      <c r="I35" s="213" t="s">
        <v>33</v>
      </c>
      <c r="J35" s="213"/>
      <c r="K35" s="37"/>
      <c r="M35" s="214"/>
      <c r="N35" s="214"/>
      <c r="O35" s="214"/>
      <c r="P35" s="214"/>
      <c r="Q35" s="212"/>
      <c r="R35" s="212"/>
    </row>
    <row r="36" spans="1:18" ht="16.5" thickBot="1" x14ac:dyDescent="0.3">
      <c r="I36" s="213" t="s">
        <v>34</v>
      </c>
      <c r="J36" s="213"/>
      <c r="K36" s="44"/>
    </row>
    <row r="37" spans="1:18" ht="16.5" thickBot="1" x14ac:dyDescent="0.3">
      <c r="I37" s="213" t="s">
        <v>35</v>
      </c>
      <c r="J37" s="213"/>
      <c r="K37" s="44"/>
      <c r="M37" s="216" t="s">
        <v>39</v>
      </c>
      <c r="N37" s="216"/>
      <c r="O37" s="216"/>
      <c r="P37" s="216"/>
      <c r="Q37" s="216"/>
    </row>
    <row r="38" spans="1:18" ht="16.5" thickBot="1" x14ac:dyDescent="0.3">
      <c r="I38" s="213" t="s">
        <v>36</v>
      </c>
      <c r="J38" s="213"/>
      <c r="K38" s="37"/>
      <c r="M38" s="215"/>
      <c r="N38" s="215"/>
      <c r="O38" s="215"/>
      <c r="P38" s="215"/>
      <c r="Q38" s="215"/>
    </row>
    <row r="39" spans="1:18" ht="15.75" x14ac:dyDescent="0.25">
      <c r="I39" s="134"/>
      <c r="J39" s="134"/>
      <c r="K39" s="139"/>
      <c r="M39" s="215"/>
      <c r="N39" s="215"/>
      <c r="O39" s="215"/>
      <c r="P39" s="215"/>
      <c r="Q39" s="215"/>
    </row>
    <row r="40" spans="1:18" ht="15" customHeight="1" x14ac:dyDescent="0.25">
      <c r="M40" s="215"/>
      <c r="N40" s="215"/>
      <c r="O40" s="215"/>
      <c r="P40" s="215"/>
      <c r="Q40" s="215"/>
    </row>
    <row r="41" spans="1:18" ht="15.75" customHeight="1" x14ac:dyDescent="0.25">
      <c r="D41" s="45"/>
      <c r="E41" s="45"/>
      <c r="F41" s="45"/>
      <c r="G41" s="45"/>
    </row>
    <row r="42" spans="1:18" ht="15.75" customHeight="1" thickBot="1" x14ac:dyDescent="0.3">
      <c r="A42" s="240" t="s">
        <v>41</v>
      </c>
      <c r="B42" s="240"/>
      <c r="C42" s="240"/>
      <c r="D42" s="15"/>
      <c r="E42" s="15"/>
      <c r="F42" s="15"/>
      <c r="G42" s="15"/>
      <c r="M42" s="220" t="s">
        <v>132</v>
      </c>
      <c r="N42" s="220"/>
      <c r="O42" s="220"/>
      <c r="P42" s="143"/>
      <c r="Q42" s="143"/>
    </row>
    <row r="43" spans="1:18" x14ac:dyDescent="0.25">
      <c r="I43" s="135" t="s">
        <v>131</v>
      </c>
      <c r="K43" s="138">
        <f>J8*0.125</f>
        <v>0</v>
      </c>
      <c r="M43" s="220"/>
      <c r="N43" s="220"/>
      <c r="O43" s="220"/>
      <c r="P43" s="143"/>
      <c r="Q43" s="143"/>
    </row>
    <row r="44" spans="1:18" ht="15" customHeight="1" x14ac:dyDescent="0.25">
      <c r="D44" s="212"/>
      <c r="E44" s="212"/>
      <c r="F44" s="212"/>
      <c r="G44" s="212"/>
      <c r="M44" s="136"/>
      <c r="N44" s="136"/>
      <c r="O44" s="136"/>
      <c r="P44" s="136"/>
      <c r="Q44" s="136"/>
    </row>
    <row r="45" spans="1:18" ht="15.75" customHeight="1" thickBot="1" x14ac:dyDescent="0.3">
      <c r="A45" s="35" t="s">
        <v>40</v>
      </c>
      <c r="C45" s="29"/>
      <c r="D45" s="145"/>
      <c r="E45" s="145"/>
      <c r="F45" s="145"/>
      <c r="G45" s="145"/>
      <c r="P45" s="136"/>
      <c r="Q45" s="136"/>
    </row>
    <row r="46" spans="1:18" x14ac:dyDescent="0.25">
      <c r="I46" s="140" t="s">
        <v>134</v>
      </c>
      <c r="J46" s="140"/>
      <c r="K46" s="140"/>
      <c r="L46" s="141"/>
      <c r="M46" s="141"/>
      <c r="N46" s="141"/>
      <c r="O46" s="141"/>
    </row>
    <row r="47" spans="1:18" ht="15.75" thickBot="1" x14ac:dyDescent="0.3">
      <c r="A47" s="140" t="s">
        <v>130</v>
      </c>
      <c r="B47" s="140"/>
      <c r="C47" s="140"/>
      <c r="D47" s="43"/>
      <c r="E47" s="43"/>
      <c r="F47" s="43"/>
      <c r="G47" s="43"/>
      <c r="I47" s="140"/>
      <c r="J47" s="140"/>
      <c r="K47" s="140"/>
      <c r="L47" s="142"/>
      <c r="M47" s="142"/>
      <c r="N47" s="142"/>
      <c r="O47" s="142"/>
    </row>
    <row r="48" spans="1:18" ht="15.75" thickBot="1" x14ac:dyDescent="0.3">
      <c r="A48" s="140"/>
      <c r="B48" s="140"/>
      <c r="C48" s="140"/>
      <c r="D48" s="28"/>
      <c r="E48" s="28"/>
      <c r="F48" s="28"/>
      <c r="G48" s="28"/>
    </row>
    <row r="50" spans="1:7" x14ac:dyDescent="0.25">
      <c r="A50" s="140" t="s">
        <v>133</v>
      </c>
      <c r="B50" s="140"/>
      <c r="C50" s="140"/>
      <c r="D50" s="43"/>
      <c r="E50" s="43"/>
      <c r="F50" s="43"/>
      <c r="G50" s="43"/>
    </row>
    <row r="51" spans="1:7" ht="15.75" thickBot="1" x14ac:dyDescent="0.3">
      <c r="A51" s="140"/>
      <c r="B51" s="140"/>
      <c r="C51" s="140"/>
      <c r="D51" s="28"/>
      <c r="E51" s="28"/>
      <c r="F51" s="28"/>
      <c r="G51" s="28"/>
    </row>
  </sheetData>
  <sheetProtection password="CC7A" sheet="1" objects="1" scenarios="1"/>
  <mergeCells count="82">
    <mergeCell ref="P42:Q43"/>
    <mergeCell ref="I37:J37"/>
    <mergeCell ref="I38:J38"/>
    <mergeCell ref="Q34:R35"/>
    <mergeCell ref="M37:Q37"/>
    <mergeCell ref="M38:Q40"/>
    <mergeCell ref="I34:J34"/>
    <mergeCell ref="I35:J35"/>
    <mergeCell ref="I36:J36"/>
    <mergeCell ref="M31:N31"/>
    <mergeCell ref="M34:P35"/>
    <mergeCell ref="A32:B32"/>
    <mergeCell ref="K31:L31"/>
    <mergeCell ref="H2:I2"/>
    <mergeCell ref="J2:L2"/>
    <mergeCell ref="C31:D31"/>
    <mergeCell ref="A31:B31"/>
    <mergeCell ref="E31:F31"/>
    <mergeCell ref="G31:H31"/>
    <mergeCell ref="I31:J31"/>
    <mergeCell ref="H4:I4"/>
    <mergeCell ref="J4:L4"/>
    <mergeCell ref="B6:D6"/>
    <mergeCell ref="H6:I6"/>
    <mergeCell ref="J6:M6"/>
    <mergeCell ref="B8:C8"/>
    <mergeCell ref="E8:F8"/>
    <mergeCell ref="H8:I8"/>
    <mergeCell ref="J8:L8"/>
    <mergeCell ref="A10:C10"/>
    <mergeCell ref="D10:E10"/>
    <mergeCell ref="H10:I10"/>
    <mergeCell ref="A30:B30"/>
    <mergeCell ref="O30:P30"/>
    <mergeCell ref="O32:P32"/>
    <mergeCell ref="A4:C4"/>
    <mergeCell ref="D4:F4"/>
    <mergeCell ref="M10:P10"/>
    <mergeCell ref="O18:P18"/>
    <mergeCell ref="A21:B21"/>
    <mergeCell ref="O21:P21"/>
    <mergeCell ref="A27:B27"/>
    <mergeCell ref="O27:P27"/>
    <mergeCell ref="A28:B28"/>
    <mergeCell ref="O28:P28"/>
    <mergeCell ref="A18:B18"/>
    <mergeCell ref="A19:B19"/>
    <mergeCell ref="O19:P19"/>
    <mergeCell ref="A29:B29"/>
    <mergeCell ref="O29:P29"/>
    <mergeCell ref="Q17:Q18"/>
    <mergeCell ref="A20:B20"/>
    <mergeCell ref="O20:P20"/>
    <mergeCell ref="A17:C17"/>
    <mergeCell ref="A25:B25"/>
    <mergeCell ref="O25:P25"/>
    <mergeCell ref="O26:P26"/>
    <mergeCell ref="A26:B26"/>
    <mergeCell ref="A22:B22"/>
    <mergeCell ref="O22:P22"/>
    <mergeCell ref="A23:B23"/>
    <mergeCell ref="O23:P23"/>
    <mergeCell ref="A24:B24"/>
    <mergeCell ref="O24:P24"/>
    <mergeCell ref="A16:F16"/>
    <mergeCell ref="S11:T11"/>
    <mergeCell ref="U11:V11"/>
    <mergeCell ref="J12:K12"/>
    <mergeCell ref="G12:I12"/>
    <mergeCell ref="A12:B12"/>
    <mergeCell ref="C12:D12"/>
    <mergeCell ref="J14:K14"/>
    <mergeCell ref="A14:B15"/>
    <mergeCell ref="C14:D15"/>
    <mergeCell ref="M11:P14"/>
    <mergeCell ref="I46:K47"/>
    <mergeCell ref="L46:O47"/>
    <mergeCell ref="M42:O43"/>
    <mergeCell ref="A47:C48"/>
    <mergeCell ref="A50:C51"/>
    <mergeCell ref="A42:C42"/>
    <mergeCell ref="D44:G45"/>
  </mergeCells>
  <conditionalFormatting sqref="P17">
    <cfRule type="cellIs" dxfId="1" priority="1" operator="notEqual">
      <formula>12</formula>
    </cfRule>
  </conditionalFormatting>
  <pageMargins left="0.7" right="0.7" top="0.75" bottom="0.75" header="0.3" footer="0.3"/>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opLeftCell="A59" workbookViewId="0">
      <selection activeCell="B75" sqref="B75"/>
    </sheetView>
  </sheetViews>
  <sheetFormatPr defaultColWidth="11.42578125" defaultRowHeight="15" x14ac:dyDescent="0.25"/>
  <cols>
    <col min="16" max="16" width="22.28515625" customWidth="1"/>
  </cols>
  <sheetData>
    <row r="1" spans="1:9" x14ac:dyDescent="0.25">
      <c r="A1" s="131"/>
    </row>
    <row r="2" spans="1:9" ht="18.75" x14ac:dyDescent="0.3">
      <c r="A2" s="62" t="s">
        <v>48</v>
      </c>
      <c r="B2" s="62" t="s">
        <v>49</v>
      </c>
      <c r="C2" s="62"/>
      <c r="D2" s="62"/>
      <c r="E2" s="62"/>
      <c r="F2" s="62"/>
      <c r="G2" s="62"/>
      <c r="H2" s="62"/>
    </row>
    <row r="4" spans="1:9" ht="18.75" x14ac:dyDescent="0.3">
      <c r="A4" s="62" t="s">
        <v>50</v>
      </c>
      <c r="B4" s="62" t="s">
        <v>51</v>
      </c>
      <c r="C4" s="62"/>
      <c r="D4" s="62"/>
      <c r="E4" s="62"/>
    </row>
    <row r="5" spans="1:9" x14ac:dyDescent="0.25">
      <c r="A5" s="58" t="s">
        <v>52</v>
      </c>
      <c r="B5" t="s">
        <v>53</v>
      </c>
    </row>
    <row r="6" spans="1:9" x14ac:dyDescent="0.25">
      <c r="A6" s="58" t="s">
        <v>54</v>
      </c>
      <c r="B6" t="s">
        <v>55</v>
      </c>
    </row>
    <row r="7" spans="1:9" x14ac:dyDescent="0.25">
      <c r="A7" s="58" t="s">
        <v>56</v>
      </c>
      <c r="B7" t="s">
        <v>57</v>
      </c>
    </row>
    <row r="8" spans="1:9" x14ac:dyDescent="0.25">
      <c r="A8" s="58" t="s">
        <v>58</v>
      </c>
      <c r="B8" t="s">
        <v>59</v>
      </c>
    </row>
    <row r="9" spans="1:9" x14ac:dyDescent="0.25">
      <c r="A9" s="58" t="s">
        <v>60</v>
      </c>
      <c r="B9" t="s">
        <v>61</v>
      </c>
    </row>
    <row r="10" spans="1:9" x14ac:dyDescent="0.25">
      <c r="A10" s="58" t="s">
        <v>62</v>
      </c>
      <c r="B10" t="s">
        <v>114</v>
      </c>
    </row>
    <row r="11" spans="1:9" x14ac:dyDescent="0.25">
      <c r="A11" s="58" t="s">
        <v>63</v>
      </c>
      <c r="B11" t="s">
        <v>115</v>
      </c>
    </row>
    <row r="12" spans="1:9" x14ac:dyDescent="0.25">
      <c r="A12" s="58" t="s">
        <v>64</v>
      </c>
      <c r="B12" s="130" t="s">
        <v>119</v>
      </c>
      <c r="C12" s="130"/>
      <c r="D12" s="130"/>
      <c r="E12" s="130"/>
      <c r="F12" s="130"/>
      <c r="G12" s="130"/>
      <c r="H12" s="130"/>
      <c r="I12" s="130"/>
    </row>
    <row r="13" spans="1:9" x14ac:dyDescent="0.25">
      <c r="A13" s="58"/>
      <c r="B13" s="61" t="s">
        <v>116</v>
      </c>
      <c r="C13" s="130"/>
      <c r="D13" s="130"/>
      <c r="E13" s="130"/>
      <c r="F13" s="130"/>
      <c r="G13" s="130"/>
      <c r="H13" s="130"/>
      <c r="I13" s="130"/>
    </row>
    <row r="14" spans="1:9" x14ac:dyDescent="0.25">
      <c r="A14" s="58" t="s">
        <v>65</v>
      </c>
      <c r="B14" s="130" t="s">
        <v>117</v>
      </c>
      <c r="C14" s="130"/>
      <c r="D14" s="130"/>
      <c r="E14" s="130"/>
      <c r="F14" s="130"/>
      <c r="G14" s="130"/>
      <c r="H14" s="130"/>
      <c r="I14" s="130"/>
    </row>
    <row r="15" spans="1:9" ht="18" customHeight="1" x14ac:dyDescent="0.25">
      <c r="A15" s="58"/>
      <c r="B15" s="61" t="s">
        <v>122</v>
      </c>
      <c r="C15" s="130"/>
      <c r="D15" s="130"/>
      <c r="E15" s="130"/>
      <c r="F15" s="130"/>
      <c r="G15" s="130"/>
      <c r="H15" s="130"/>
      <c r="I15" s="130"/>
    </row>
    <row r="16" spans="1:9" x14ac:dyDescent="0.25">
      <c r="A16" s="58" t="s">
        <v>66</v>
      </c>
      <c r="B16" t="s">
        <v>104</v>
      </c>
    </row>
    <row r="17" spans="1:9" x14ac:dyDescent="0.25">
      <c r="A17" s="130"/>
      <c r="B17" s="61" t="s">
        <v>118</v>
      </c>
      <c r="C17" s="130"/>
      <c r="D17" s="130"/>
      <c r="E17" s="130"/>
      <c r="F17" s="130"/>
      <c r="G17" s="130"/>
      <c r="H17" s="130"/>
      <c r="I17" s="130"/>
    </row>
    <row r="20" spans="1:9" ht="18.75" x14ac:dyDescent="0.3">
      <c r="A20" s="62" t="s">
        <v>67</v>
      </c>
      <c r="B20" s="62" t="s">
        <v>68</v>
      </c>
      <c r="C20" s="62"/>
      <c r="D20" s="62"/>
      <c r="E20" s="62"/>
      <c r="F20" s="62"/>
      <c r="G20" s="62"/>
    </row>
    <row r="21" spans="1:9" x14ac:dyDescent="0.25">
      <c r="A21" s="58" t="s">
        <v>69</v>
      </c>
      <c r="B21" s="130" t="s">
        <v>120</v>
      </c>
    </row>
    <row r="22" spans="1:9" x14ac:dyDescent="0.25">
      <c r="A22" s="58" t="s">
        <v>54</v>
      </c>
      <c r="B22" s="246" t="s">
        <v>70</v>
      </c>
      <c r="C22" s="246"/>
      <c r="D22" s="246"/>
      <c r="E22" s="246"/>
      <c r="F22" s="246"/>
      <c r="G22" s="246"/>
    </row>
    <row r="23" spans="1:9" x14ac:dyDescent="0.25">
      <c r="A23" s="58"/>
      <c r="B23" s="246"/>
      <c r="C23" s="246"/>
      <c r="D23" s="246"/>
      <c r="E23" s="246"/>
      <c r="F23" s="246"/>
      <c r="G23" s="246"/>
    </row>
    <row r="24" spans="1:9" x14ac:dyDescent="0.25">
      <c r="A24" s="58"/>
      <c r="B24" s="59" t="s">
        <v>123</v>
      </c>
    </row>
    <row r="25" spans="1:9" x14ac:dyDescent="0.25">
      <c r="A25" s="58" t="s">
        <v>56</v>
      </c>
      <c r="B25" t="s">
        <v>101</v>
      </c>
    </row>
    <row r="26" spans="1:9" x14ac:dyDescent="0.25">
      <c r="A26" s="58" t="s">
        <v>121</v>
      </c>
      <c r="B26" s="245" t="s">
        <v>80</v>
      </c>
      <c r="C26" s="245"/>
      <c r="D26" s="245"/>
      <c r="E26" s="245"/>
      <c r="F26" s="245"/>
      <c r="G26" s="245"/>
    </row>
    <row r="27" spans="1:9" x14ac:dyDescent="0.25">
      <c r="A27" s="58"/>
      <c r="B27" s="245"/>
      <c r="C27" s="245"/>
      <c r="D27" s="245"/>
      <c r="E27" s="245"/>
      <c r="F27" s="245"/>
      <c r="G27" s="245"/>
    </row>
    <row r="28" spans="1:9" x14ac:dyDescent="0.25">
      <c r="A28" s="58"/>
      <c r="B28" s="12"/>
      <c r="C28" s="12"/>
      <c r="D28" s="12"/>
      <c r="E28" s="12"/>
      <c r="F28" s="12"/>
      <c r="G28" s="12"/>
    </row>
    <row r="29" spans="1:9" x14ac:dyDescent="0.25">
      <c r="A29" s="58" t="s">
        <v>60</v>
      </c>
      <c r="B29" s="247" t="s">
        <v>81</v>
      </c>
      <c r="C29" s="247"/>
      <c r="D29" s="247"/>
      <c r="E29" s="247"/>
      <c r="F29" s="247"/>
      <c r="G29" s="247"/>
    </row>
    <row r="30" spans="1:9" x14ac:dyDescent="0.25">
      <c r="A30" s="58"/>
      <c r="B30" s="247"/>
      <c r="C30" s="247"/>
      <c r="D30" s="247"/>
      <c r="E30" s="247"/>
      <c r="F30" s="247"/>
      <c r="G30" s="247"/>
    </row>
    <row r="31" spans="1:9" x14ac:dyDescent="0.25">
      <c r="A31" s="58"/>
      <c r="B31" s="247"/>
      <c r="C31" s="247"/>
      <c r="D31" s="247"/>
      <c r="E31" s="247"/>
      <c r="F31" s="247"/>
      <c r="G31" s="247"/>
    </row>
    <row r="32" spans="1:9" x14ac:dyDescent="0.25">
      <c r="A32" s="58"/>
      <c r="B32" s="64"/>
      <c r="C32" s="64"/>
      <c r="D32" s="64"/>
      <c r="E32" s="64"/>
      <c r="F32" s="64"/>
      <c r="G32" s="64"/>
    </row>
    <row r="34" spans="1:13" x14ac:dyDescent="0.25">
      <c r="A34" s="58"/>
    </row>
    <row r="35" spans="1:13" ht="18.75" x14ac:dyDescent="0.3">
      <c r="A35" s="63" t="s">
        <v>71</v>
      </c>
      <c r="B35" s="248" t="s">
        <v>124</v>
      </c>
      <c r="C35" s="248"/>
      <c r="D35" s="248"/>
      <c r="E35" s="248"/>
      <c r="F35" s="248"/>
      <c r="G35" s="248"/>
      <c r="H35" s="248"/>
    </row>
    <row r="36" spans="1:13" ht="51.75" customHeight="1" x14ac:dyDescent="0.3">
      <c r="A36" s="63"/>
      <c r="B36" s="248"/>
      <c r="C36" s="248"/>
      <c r="D36" s="248"/>
      <c r="E36" s="248"/>
      <c r="F36" s="248"/>
      <c r="G36" s="248"/>
      <c r="H36" s="248"/>
    </row>
    <row r="37" spans="1:13" x14ac:dyDescent="0.25">
      <c r="A37" s="58" t="s">
        <v>69</v>
      </c>
      <c r="B37" t="s">
        <v>102</v>
      </c>
    </row>
    <row r="38" spans="1:13" x14ac:dyDescent="0.25">
      <c r="A38" s="58" t="s">
        <v>54</v>
      </c>
      <c r="B38" s="245" t="s">
        <v>82</v>
      </c>
      <c r="C38" s="245"/>
      <c r="D38" s="245"/>
      <c r="E38" s="245"/>
      <c r="F38" s="245"/>
      <c r="G38" s="245"/>
      <c r="H38" s="245"/>
    </row>
    <row r="39" spans="1:13" x14ac:dyDescent="0.25">
      <c r="A39" s="58"/>
      <c r="B39" s="245"/>
      <c r="C39" s="245"/>
      <c r="D39" s="245"/>
      <c r="E39" s="245"/>
      <c r="F39" s="245"/>
      <c r="G39" s="245"/>
      <c r="H39" s="245"/>
    </row>
    <row r="40" spans="1:13" x14ac:dyDescent="0.25">
      <c r="A40" s="58"/>
      <c r="B40" s="245"/>
      <c r="C40" s="245"/>
      <c r="D40" s="245"/>
      <c r="E40" s="245"/>
      <c r="F40" s="245"/>
      <c r="G40" s="245"/>
      <c r="H40" s="245"/>
    </row>
    <row r="41" spans="1:13" x14ac:dyDescent="0.25">
      <c r="A41" s="58" t="s">
        <v>56</v>
      </c>
      <c r="B41" t="s">
        <v>125</v>
      </c>
    </row>
    <row r="42" spans="1:13" x14ac:dyDescent="0.25">
      <c r="A42" s="58" t="s">
        <v>58</v>
      </c>
      <c r="B42" t="s">
        <v>126</v>
      </c>
    </row>
    <row r="43" spans="1:13" x14ac:dyDescent="0.25">
      <c r="A43" s="58" t="s">
        <v>72</v>
      </c>
      <c r="B43" s="59" t="s">
        <v>103</v>
      </c>
    </row>
    <row r="44" spans="1:13" ht="19.5" customHeight="1" x14ac:dyDescent="0.25">
      <c r="A44" s="128"/>
      <c r="B44" s="129" t="s">
        <v>73</v>
      </c>
    </row>
    <row r="45" spans="1:13" x14ac:dyDescent="0.25">
      <c r="A45" s="58" t="s">
        <v>58</v>
      </c>
      <c r="B45" t="s">
        <v>74</v>
      </c>
    </row>
    <row r="46" spans="1:13" x14ac:dyDescent="0.25">
      <c r="A46" s="58" t="s">
        <v>60</v>
      </c>
      <c r="B46" t="s">
        <v>75</v>
      </c>
    </row>
    <row r="47" spans="1:13" x14ac:dyDescent="0.25">
      <c r="A47" s="58" t="s">
        <v>62</v>
      </c>
      <c r="B47" s="245" t="s">
        <v>83</v>
      </c>
      <c r="C47" s="245"/>
      <c r="D47" s="245"/>
      <c r="E47" s="245"/>
      <c r="F47" s="245"/>
      <c r="G47" s="245"/>
      <c r="H47" s="245"/>
      <c r="I47" s="245"/>
    </row>
    <row r="48" spans="1:13" ht="34.5" customHeight="1" x14ac:dyDescent="0.25">
      <c r="B48" s="245"/>
      <c r="C48" s="245"/>
      <c r="D48" s="245"/>
      <c r="E48" s="245"/>
      <c r="F48" s="245"/>
      <c r="G48" s="245"/>
      <c r="H48" s="245"/>
      <c r="I48" s="245"/>
      <c r="J48" s="12"/>
      <c r="K48" s="12"/>
      <c r="L48" s="12"/>
      <c r="M48" s="12"/>
    </row>
    <row r="49" spans="1:13" x14ac:dyDescent="0.25">
      <c r="A49" s="60"/>
      <c r="B49" s="12"/>
      <c r="C49" s="12"/>
      <c r="D49" s="12"/>
      <c r="E49" s="12"/>
      <c r="F49" s="12"/>
      <c r="G49" s="12"/>
      <c r="H49" s="12"/>
      <c r="I49" s="12"/>
      <c r="J49" s="12"/>
      <c r="K49" s="12"/>
      <c r="L49" s="12"/>
      <c r="M49" s="12"/>
    </row>
    <row r="65" spans="1:6" ht="18.75" x14ac:dyDescent="0.3">
      <c r="A65" s="62" t="s">
        <v>76</v>
      </c>
      <c r="B65" s="62" t="s">
        <v>127</v>
      </c>
      <c r="C65" s="62"/>
    </row>
    <row r="66" spans="1:6" x14ac:dyDescent="0.25">
      <c r="A66" s="58" t="s">
        <v>52</v>
      </c>
      <c r="B66" s="245" t="s">
        <v>77</v>
      </c>
      <c r="C66" s="245"/>
      <c r="D66" s="245"/>
      <c r="E66" s="245"/>
      <c r="F66" s="245"/>
    </row>
    <row r="67" spans="1:6" x14ac:dyDescent="0.25">
      <c r="A67" s="58"/>
      <c r="B67" s="245"/>
      <c r="C67" s="245"/>
      <c r="D67" s="245"/>
      <c r="E67" s="245"/>
      <c r="F67" s="245"/>
    </row>
    <row r="68" spans="1:6" x14ac:dyDescent="0.25">
      <c r="A68" s="58"/>
      <c r="B68" s="61" t="s">
        <v>78</v>
      </c>
    </row>
    <row r="69" spans="1:6" x14ac:dyDescent="0.25">
      <c r="A69" s="58" t="s">
        <v>54</v>
      </c>
      <c r="B69" s="245" t="s">
        <v>84</v>
      </c>
      <c r="C69" s="245"/>
      <c r="D69" s="245"/>
      <c r="E69" s="245"/>
      <c r="F69" s="245"/>
    </row>
    <row r="70" spans="1:6" ht="33.75" customHeight="1" x14ac:dyDescent="0.25">
      <c r="B70" s="245"/>
      <c r="C70" s="245"/>
      <c r="D70" s="245"/>
      <c r="E70" s="245"/>
      <c r="F70" s="245"/>
    </row>
    <row r="71" spans="1:6" x14ac:dyDescent="0.25">
      <c r="A71" s="58" t="s">
        <v>72</v>
      </c>
      <c r="B71" s="245" t="s">
        <v>79</v>
      </c>
      <c r="C71" s="245"/>
      <c r="D71" s="245"/>
      <c r="E71" s="245"/>
      <c r="F71" s="245"/>
    </row>
    <row r="72" spans="1:6" x14ac:dyDescent="0.25">
      <c r="B72" s="245"/>
      <c r="C72" s="245"/>
      <c r="D72" s="245"/>
      <c r="E72" s="245"/>
      <c r="F72" s="245"/>
    </row>
    <row r="84" spans="1:2" ht="18.75" x14ac:dyDescent="0.3">
      <c r="A84" s="62" t="s">
        <v>105</v>
      </c>
      <c r="B84" s="62" t="s">
        <v>106</v>
      </c>
    </row>
    <row r="85" spans="1:2" x14ac:dyDescent="0.25">
      <c r="A85" s="58" t="s">
        <v>69</v>
      </c>
      <c r="B85" t="s">
        <v>108</v>
      </c>
    </row>
    <row r="86" spans="1:2" x14ac:dyDescent="0.25">
      <c r="B86" t="s">
        <v>109</v>
      </c>
    </row>
    <row r="87" spans="1:2" x14ac:dyDescent="0.25">
      <c r="B87" t="s">
        <v>107</v>
      </c>
    </row>
  </sheetData>
  <sheetProtection password="CC7A" sheet="1" objects="1" scenarios="1"/>
  <mergeCells count="9">
    <mergeCell ref="B66:F67"/>
    <mergeCell ref="B69:F70"/>
    <mergeCell ref="B71:F72"/>
    <mergeCell ref="B22:G23"/>
    <mergeCell ref="B26:G27"/>
    <mergeCell ref="B29:G31"/>
    <mergeCell ref="B35:H36"/>
    <mergeCell ref="B38:H40"/>
    <mergeCell ref="B47:I48"/>
  </mergeCells>
  <pageMargins left="0.7" right="0.7" top="0.75" bottom="0.75" header="0.3" footer="0.3"/>
  <pageSetup paperSize="5"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1"/>
  <sheetViews>
    <sheetView workbookViewId="0">
      <selection activeCell="M28" sqref="M28"/>
    </sheetView>
  </sheetViews>
  <sheetFormatPr defaultColWidth="11.42578125" defaultRowHeight="15" x14ac:dyDescent="0.25"/>
  <cols>
    <col min="17" max="17" width="12" customWidth="1"/>
  </cols>
  <sheetData>
    <row r="2" spans="1:17" ht="18.75" x14ac:dyDescent="0.3">
      <c r="A2" s="185" t="s">
        <v>85</v>
      </c>
      <c r="B2" s="185"/>
      <c r="C2" s="260"/>
      <c r="D2" s="260"/>
      <c r="E2" s="260"/>
      <c r="G2" s="185" t="s">
        <v>31</v>
      </c>
      <c r="H2" s="185"/>
      <c r="I2" s="261">
        <v>10000</v>
      </c>
      <c r="J2" s="260"/>
      <c r="K2" s="260"/>
    </row>
    <row r="4" spans="1:17" ht="15.75" thickBot="1" x14ac:dyDescent="0.3"/>
    <row r="5" spans="1:17" ht="33" customHeight="1" thickBot="1" x14ac:dyDescent="0.3">
      <c r="A5" s="164" t="s">
        <v>18</v>
      </c>
      <c r="B5" s="165"/>
      <c r="C5" s="166"/>
      <c r="D5" s="14" t="s">
        <v>20</v>
      </c>
      <c r="E5" s="13" t="s">
        <v>21</v>
      </c>
      <c r="F5" s="14" t="s">
        <v>20</v>
      </c>
      <c r="G5" s="13" t="s">
        <v>22</v>
      </c>
      <c r="H5" s="14" t="s">
        <v>20</v>
      </c>
      <c r="I5" s="13" t="s">
        <v>23</v>
      </c>
      <c r="J5" s="14" t="s">
        <v>20</v>
      </c>
      <c r="K5" s="13" t="s">
        <v>24</v>
      </c>
      <c r="L5" s="14" t="s">
        <v>20</v>
      </c>
      <c r="M5" s="13" t="s">
        <v>25</v>
      </c>
      <c r="N5" s="14" t="s">
        <v>20</v>
      </c>
      <c r="O5" s="26" t="s">
        <v>28</v>
      </c>
      <c r="P5" s="24">
        <f>D6+F6+H6+J6+L6+N6</f>
        <v>10</v>
      </c>
      <c r="Q5" s="249" t="s">
        <v>111</v>
      </c>
    </row>
    <row r="6" spans="1:17" ht="15.95" customHeight="1" thickBot="1" x14ac:dyDescent="0.3">
      <c r="A6" s="203" t="s">
        <v>12</v>
      </c>
      <c r="B6" s="204"/>
      <c r="C6" s="11" t="s">
        <v>19</v>
      </c>
      <c r="D6" s="16">
        <v>10</v>
      </c>
      <c r="E6" s="11" t="s">
        <v>19</v>
      </c>
      <c r="F6" s="30"/>
      <c r="G6" s="11" t="s">
        <v>19</v>
      </c>
      <c r="H6" s="30"/>
      <c r="I6" s="11" t="s">
        <v>19</v>
      </c>
      <c r="J6" s="30"/>
      <c r="K6" s="11" t="s">
        <v>19</v>
      </c>
      <c r="L6" s="30"/>
      <c r="M6" s="11" t="s">
        <v>19</v>
      </c>
      <c r="N6" s="31"/>
      <c r="O6" s="183" t="s">
        <v>12</v>
      </c>
      <c r="P6" s="184"/>
      <c r="Q6" s="250"/>
    </row>
    <row r="7" spans="1:17" ht="15.75" x14ac:dyDescent="0.25">
      <c r="A7" s="205" t="s">
        <v>42</v>
      </c>
      <c r="B7" s="251"/>
      <c r="C7" s="46">
        <v>0.45</v>
      </c>
      <c r="D7" s="103">
        <f>C7*I2</f>
        <v>4500</v>
      </c>
      <c r="E7" s="46"/>
      <c r="F7" s="103">
        <f>I2*E7</f>
        <v>0</v>
      </c>
      <c r="G7" s="46"/>
      <c r="H7" s="103">
        <f>I2*G7</f>
        <v>0</v>
      </c>
      <c r="I7" s="100"/>
      <c r="J7" s="103">
        <f>I2*I7</f>
        <v>0</v>
      </c>
      <c r="K7" s="46"/>
      <c r="L7" s="103">
        <f>I2*K7</f>
        <v>0</v>
      </c>
      <c r="M7" s="46"/>
      <c r="N7" s="110">
        <f>I2*M7</f>
        <v>0</v>
      </c>
      <c r="O7" s="252" t="str">
        <f t="shared" ref="O7:O19" si="0">A7</f>
        <v>310X0RSH</v>
      </c>
      <c r="P7" s="176"/>
      <c r="Q7" s="122">
        <f>D7*D6+F7*F6+H7*H6+J7*J6+L7*L6+N7*N6</f>
        <v>45000</v>
      </c>
    </row>
    <row r="8" spans="1:17" ht="15.75" x14ac:dyDescent="0.25">
      <c r="A8" s="207" t="s">
        <v>43</v>
      </c>
      <c r="B8" s="258"/>
      <c r="C8" s="47">
        <v>0.5</v>
      </c>
      <c r="D8" s="104">
        <f>C8*I2</f>
        <v>5000</v>
      </c>
      <c r="E8" s="47"/>
      <c r="F8" s="104">
        <f>I2*E8</f>
        <v>0</v>
      </c>
      <c r="G8" s="47"/>
      <c r="H8" s="104">
        <f>I2*G8</f>
        <v>0</v>
      </c>
      <c r="I8" s="47"/>
      <c r="J8" s="104">
        <f>I2*I8</f>
        <v>0</v>
      </c>
      <c r="K8" s="47"/>
      <c r="L8" s="104">
        <f>I2*K8</f>
        <v>0</v>
      </c>
      <c r="M8" s="47"/>
      <c r="N8" s="111">
        <f>I2*M8</f>
        <v>0</v>
      </c>
      <c r="O8" s="253" t="str">
        <f t="shared" si="0"/>
        <v>310X0INT</v>
      </c>
      <c r="P8" s="178"/>
      <c r="Q8" s="123">
        <f>D8*D6+F8*F6+H8*H6+J8*J6+L8*L6+N8*N6</f>
        <v>50000</v>
      </c>
    </row>
    <row r="9" spans="1:17" ht="15.75" x14ac:dyDescent="0.25">
      <c r="A9" s="209" t="s">
        <v>44</v>
      </c>
      <c r="B9" s="259"/>
      <c r="C9" s="48">
        <v>0.05</v>
      </c>
      <c r="D9" s="106">
        <f>C9*I2</f>
        <v>500</v>
      </c>
      <c r="E9" s="48"/>
      <c r="F9" s="106">
        <f>I2*E9</f>
        <v>0</v>
      </c>
      <c r="G9" s="48"/>
      <c r="H9" s="106">
        <f>I2*G9</f>
        <v>0</v>
      </c>
      <c r="I9" s="48"/>
      <c r="J9" s="106">
        <f>I2*I9</f>
        <v>0</v>
      </c>
      <c r="K9" s="48"/>
      <c r="L9" s="106">
        <f>I2*K9</f>
        <v>0</v>
      </c>
      <c r="M9" s="48"/>
      <c r="N9" s="113">
        <f>I2*M9</f>
        <v>0</v>
      </c>
      <c r="O9" s="180" t="str">
        <f t="shared" si="0"/>
        <v>310X0SRV</v>
      </c>
      <c r="P9" s="157"/>
      <c r="Q9" s="124">
        <f>D9*D6+F9*F6+H9*H6+J9*J6+L9*L6+N9*N6</f>
        <v>5000</v>
      </c>
    </row>
    <row r="10" spans="1:17" ht="15.75" x14ac:dyDescent="0.25">
      <c r="A10" s="207" t="s">
        <v>47</v>
      </c>
      <c r="B10" s="258"/>
      <c r="C10" s="99"/>
      <c r="D10" s="104">
        <f>C10*I2</f>
        <v>0</v>
      </c>
      <c r="E10" s="47"/>
      <c r="F10" s="104">
        <f>I2*E10</f>
        <v>0</v>
      </c>
      <c r="G10" s="47"/>
      <c r="H10" s="104">
        <f>I2*G10</f>
        <v>0</v>
      </c>
      <c r="I10" s="47"/>
      <c r="J10" s="104">
        <f>I2*I10</f>
        <v>0</v>
      </c>
      <c r="K10" s="47"/>
      <c r="L10" s="104">
        <f>I2*K10</f>
        <v>0</v>
      </c>
      <c r="M10" s="47"/>
      <c r="N10" s="111">
        <f>I2*M10</f>
        <v>0</v>
      </c>
      <c r="O10" s="253" t="str">
        <f t="shared" si="0"/>
        <v>Project #</v>
      </c>
      <c r="P10" s="178"/>
      <c r="Q10" s="123">
        <f>D10*D6+F10*F6+H10*H6+J10*J6+L10*L6+N10*N6</f>
        <v>0</v>
      </c>
    </row>
    <row r="11" spans="1:17" ht="15.75" x14ac:dyDescent="0.25">
      <c r="A11" s="209"/>
      <c r="B11" s="259"/>
      <c r="C11" s="48"/>
      <c r="D11" s="106">
        <f>C11*I2</f>
        <v>0</v>
      </c>
      <c r="E11" s="48"/>
      <c r="F11" s="106">
        <f>E11*I2</f>
        <v>0</v>
      </c>
      <c r="G11" s="48"/>
      <c r="H11" s="106">
        <f>G11*I2</f>
        <v>0</v>
      </c>
      <c r="I11" s="48"/>
      <c r="J11" s="106">
        <f>I11*I2</f>
        <v>0</v>
      </c>
      <c r="K11" s="48"/>
      <c r="L11" s="106">
        <f>K11*I2</f>
        <v>0</v>
      </c>
      <c r="M11" s="48"/>
      <c r="N11" s="113">
        <f>M11*I2</f>
        <v>0</v>
      </c>
      <c r="O11" s="180">
        <f t="shared" ref="O11:O16" si="1">A11</f>
        <v>0</v>
      </c>
      <c r="P11" s="157"/>
      <c r="Q11" s="124">
        <f>D11*D6+F11*F6+H11*H6+J11*J6+L11*L6+N11*N6</f>
        <v>0</v>
      </c>
    </row>
    <row r="12" spans="1:17" ht="15.75" x14ac:dyDescent="0.25">
      <c r="A12" s="207"/>
      <c r="B12" s="258"/>
      <c r="C12" s="47"/>
      <c r="D12" s="104">
        <f>C12*I2</f>
        <v>0</v>
      </c>
      <c r="E12" s="47"/>
      <c r="F12" s="104">
        <f>E12*I2</f>
        <v>0</v>
      </c>
      <c r="G12" s="47"/>
      <c r="H12" s="104">
        <f>G12*I2</f>
        <v>0</v>
      </c>
      <c r="I12" s="47"/>
      <c r="J12" s="104">
        <f>I12*I2</f>
        <v>0</v>
      </c>
      <c r="K12" s="47"/>
      <c r="L12" s="104">
        <f>K12*I2</f>
        <v>0</v>
      </c>
      <c r="M12" s="47"/>
      <c r="N12" s="111">
        <f>M12*I2</f>
        <v>0</v>
      </c>
      <c r="O12" s="253">
        <f t="shared" si="1"/>
        <v>0</v>
      </c>
      <c r="P12" s="178"/>
      <c r="Q12" s="123">
        <f>D12*D6+F12*F6+H12*H6+J12*J6+L12*L6+N12*N6</f>
        <v>0</v>
      </c>
    </row>
    <row r="13" spans="1:17" ht="15.75" x14ac:dyDescent="0.25">
      <c r="A13" s="209"/>
      <c r="B13" s="259"/>
      <c r="C13" s="48"/>
      <c r="D13" s="106">
        <f>C13*I2</f>
        <v>0</v>
      </c>
      <c r="E13" s="48"/>
      <c r="F13" s="106">
        <f>E13*I2</f>
        <v>0</v>
      </c>
      <c r="G13" s="48"/>
      <c r="H13" s="106">
        <f>G13*I2</f>
        <v>0</v>
      </c>
      <c r="I13" s="48"/>
      <c r="J13" s="106">
        <f>I13*I2</f>
        <v>0</v>
      </c>
      <c r="K13" s="48"/>
      <c r="L13" s="106">
        <f>K13*I2</f>
        <v>0</v>
      </c>
      <c r="M13" s="48"/>
      <c r="N13" s="113">
        <f>M13*I2</f>
        <v>0</v>
      </c>
      <c r="O13" s="180">
        <f t="shared" si="1"/>
        <v>0</v>
      </c>
      <c r="P13" s="157"/>
      <c r="Q13" s="124">
        <f>D13*D6+F13*F6+H13*H6+J13*J6+L13*L6+N13*N6</f>
        <v>0</v>
      </c>
    </row>
    <row r="14" spans="1:17" ht="15.75" x14ac:dyDescent="0.25">
      <c r="A14" s="207"/>
      <c r="B14" s="258"/>
      <c r="C14" s="47"/>
      <c r="D14" s="104">
        <f>C14*I2</f>
        <v>0</v>
      </c>
      <c r="E14" s="47"/>
      <c r="F14" s="104">
        <f>E14*I2</f>
        <v>0</v>
      </c>
      <c r="G14" s="47"/>
      <c r="H14" s="104">
        <f>G14*I2</f>
        <v>0</v>
      </c>
      <c r="I14" s="47"/>
      <c r="J14" s="104">
        <f>I14*I2</f>
        <v>0</v>
      </c>
      <c r="K14" s="47"/>
      <c r="L14" s="104">
        <f>K14*I2</f>
        <v>0</v>
      </c>
      <c r="M14" s="47"/>
      <c r="N14" s="111">
        <f>M14*I2</f>
        <v>0</v>
      </c>
      <c r="O14" s="253">
        <f t="shared" si="1"/>
        <v>0</v>
      </c>
      <c r="P14" s="178"/>
      <c r="Q14" s="123">
        <f>D14*D6+F14*F6+H14*H6+J14*J6+L14*L6+N14*N6</f>
        <v>0</v>
      </c>
    </row>
    <row r="15" spans="1:17" ht="15.75" x14ac:dyDescent="0.25">
      <c r="A15" s="209"/>
      <c r="B15" s="259"/>
      <c r="C15" s="48"/>
      <c r="D15" s="106">
        <f>C15*I2</f>
        <v>0</v>
      </c>
      <c r="E15" s="48"/>
      <c r="F15" s="106">
        <f>E15*I2</f>
        <v>0</v>
      </c>
      <c r="G15" s="48"/>
      <c r="H15" s="106">
        <f>G15*I2</f>
        <v>0</v>
      </c>
      <c r="I15" s="48"/>
      <c r="J15" s="106">
        <f>I15*I2</f>
        <v>0</v>
      </c>
      <c r="K15" s="48"/>
      <c r="L15" s="106">
        <f>K15*I2</f>
        <v>0</v>
      </c>
      <c r="M15" s="48"/>
      <c r="N15" s="113">
        <f>M15*I2</f>
        <v>0</v>
      </c>
      <c r="O15" s="180">
        <f t="shared" si="1"/>
        <v>0</v>
      </c>
      <c r="P15" s="157"/>
      <c r="Q15" s="124">
        <f>D15*D6+F15*F6+H15*H6+J15*J6+L15*L6+N15*N6</f>
        <v>0</v>
      </c>
    </row>
    <row r="16" spans="1:17" ht="15.75" x14ac:dyDescent="0.25">
      <c r="A16" s="207"/>
      <c r="B16" s="258"/>
      <c r="C16" s="47"/>
      <c r="D16" s="104">
        <f>C16*I2</f>
        <v>0</v>
      </c>
      <c r="E16" s="47"/>
      <c r="F16" s="104">
        <f>E16*I2</f>
        <v>0</v>
      </c>
      <c r="G16" s="47"/>
      <c r="H16" s="104">
        <f>G16*I2</f>
        <v>0</v>
      </c>
      <c r="I16" s="47"/>
      <c r="J16" s="104">
        <f>I16*I2</f>
        <v>0</v>
      </c>
      <c r="K16" s="47"/>
      <c r="L16" s="104">
        <f>K16*I2</f>
        <v>0</v>
      </c>
      <c r="M16" s="47"/>
      <c r="N16" s="111">
        <f>M16*I2</f>
        <v>0</v>
      </c>
      <c r="O16" s="253">
        <f t="shared" si="1"/>
        <v>0</v>
      </c>
      <c r="P16" s="178"/>
      <c r="Q16" s="123">
        <f>D16*D6+F16*F6+H16*H6+J16*J6+L16*L6+N16*N6</f>
        <v>0</v>
      </c>
    </row>
    <row r="17" spans="1:17" ht="15.75" x14ac:dyDescent="0.25">
      <c r="A17" s="169"/>
      <c r="B17" s="170"/>
      <c r="C17" s="48"/>
      <c r="D17" s="106">
        <f>C17*I2</f>
        <v>0</v>
      </c>
      <c r="E17" s="48"/>
      <c r="F17" s="106">
        <f>I2*E17</f>
        <v>0</v>
      </c>
      <c r="G17" s="48"/>
      <c r="H17" s="106">
        <f>I2*G17</f>
        <v>0</v>
      </c>
      <c r="I17" s="48"/>
      <c r="J17" s="106">
        <f>I2*I17</f>
        <v>0</v>
      </c>
      <c r="K17" s="48"/>
      <c r="L17" s="106">
        <f>I2*K17</f>
        <v>0</v>
      </c>
      <c r="M17" s="48"/>
      <c r="N17" s="113">
        <f>I2*M17</f>
        <v>0</v>
      </c>
      <c r="O17" s="180">
        <f t="shared" si="0"/>
        <v>0</v>
      </c>
      <c r="P17" s="157"/>
      <c r="Q17" s="124">
        <f>D17*D6+F17*F6+H17*H6+J17*J6+L17*L6+N17*N6</f>
        <v>0</v>
      </c>
    </row>
    <row r="18" spans="1:17" ht="15.75" x14ac:dyDescent="0.25">
      <c r="A18" s="233"/>
      <c r="B18" s="263"/>
      <c r="C18" s="47"/>
      <c r="D18" s="104">
        <f>C18*I2</f>
        <v>0</v>
      </c>
      <c r="E18" s="47"/>
      <c r="F18" s="104">
        <f>I2*E18</f>
        <v>0</v>
      </c>
      <c r="G18" s="47"/>
      <c r="H18" s="104">
        <f>I2*G18</f>
        <v>0</v>
      </c>
      <c r="I18" s="47"/>
      <c r="J18" s="104">
        <f>I2*I18</f>
        <v>0</v>
      </c>
      <c r="K18" s="47"/>
      <c r="L18" s="104">
        <f>I2*K18</f>
        <v>0</v>
      </c>
      <c r="M18" s="47"/>
      <c r="N18" s="111">
        <f>I2*M18</f>
        <v>0</v>
      </c>
      <c r="O18" s="253">
        <f t="shared" si="0"/>
        <v>0</v>
      </c>
      <c r="P18" s="178"/>
      <c r="Q18" s="123">
        <f>D18*D6+F18*F6+H18*H6+J18*J6+L18*L6+N18*N6</f>
        <v>0</v>
      </c>
    </row>
    <row r="19" spans="1:17" ht="16.5" thickBot="1" x14ac:dyDescent="0.3">
      <c r="A19" s="254"/>
      <c r="B19" s="255"/>
      <c r="C19" s="49"/>
      <c r="D19" s="107">
        <f>C19*I2</f>
        <v>0</v>
      </c>
      <c r="E19" s="101"/>
      <c r="F19" s="107">
        <f>I2*E19</f>
        <v>0</v>
      </c>
      <c r="G19" s="49"/>
      <c r="H19" s="107">
        <f>I2*G19</f>
        <v>0</v>
      </c>
      <c r="I19" s="49"/>
      <c r="J19" s="107">
        <f>I2*I19</f>
        <v>0</v>
      </c>
      <c r="K19" s="49"/>
      <c r="L19" s="107">
        <f>I2*K19</f>
        <v>0</v>
      </c>
      <c r="M19" s="49"/>
      <c r="N19" s="114">
        <f>I2*M19</f>
        <v>0</v>
      </c>
      <c r="O19" s="256">
        <f t="shared" si="0"/>
        <v>0</v>
      </c>
      <c r="P19" s="257"/>
      <c r="Q19" s="125">
        <f>D19*D6+F19*F6+H19*H6+J19*J6+L19*L6+N19*N6</f>
        <v>0</v>
      </c>
    </row>
    <row r="20" spans="1:17" ht="16.5" thickBot="1" x14ac:dyDescent="0.3">
      <c r="A20" s="183" t="s">
        <v>32</v>
      </c>
      <c r="B20" s="184"/>
      <c r="C20" s="198"/>
      <c r="D20" s="262"/>
      <c r="E20" s="198"/>
      <c r="F20" s="262"/>
      <c r="G20" s="198"/>
      <c r="H20" s="262"/>
      <c r="I20" s="155"/>
      <c r="J20" s="156"/>
      <c r="K20" s="155"/>
      <c r="L20" s="156"/>
      <c r="M20" s="155"/>
      <c r="N20" s="156"/>
      <c r="O20" s="19"/>
      <c r="P20" s="20"/>
      <c r="Q20" s="21"/>
    </row>
    <row r="21" spans="1:17" ht="16.5" thickBot="1" x14ac:dyDescent="0.3">
      <c r="A21" s="217" t="s">
        <v>31</v>
      </c>
      <c r="B21" s="218"/>
      <c r="C21" s="65"/>
      <c r="D21" s="34">
        <f>SUM(D7:D20)</f>
        <v>10000</v>
      </c>
      <c r="E21" s="3"/>
      <c r="F21" s="10">
        <f>SUM(F7:F20)</f>
        <v>0</v>
      </c>
      <c r="G21" s="3"/>
      <c r="H21" s="10">
        <f>SUM(H7:H20)</f>
        <v>0</v>
      </c>
      <c r="I21" s="3"/>
      <c r="J21" s="10">
        <f>SUM(J7:J20)</f>
        <v>0</v>
      </c>
      <c r="K21" s="3"/>
      <c r="L21" s="10">
        <f>SUM(L7:L20)</f>
        <v>0</v>
      </c>
      <c r="M21" s="3"/>
      <c r="N21" s="2">
        <f>SUM(N7:N20)</f>
        <v>0</v>
      </c>
      <c r="O21" s="171" t="s">
        <v>26</v>
      </c>
      <c r="P21" s="172"/>
      <c r="Q21" s="22">
        <f>SUM(Q7:Q20)</f>
        <v>100000</v>
      </c>
    </row>
  </sheetData>
  <sheetProtection algorithmName="SHA-512" hashValue="78x2ZYN3kS40yl4AlTWoZzMypC6KGf+jnW/AyMFcD0TR24EI1TWqyBPRIL5Uam5dgq6AGvn4emMrwX1LMKLhmw==" saltValue="ezpNTYGnSvPOg3AvmuHaqQ==" spinCount="100000" sheet="1" objects="1" scenarios="1"/>
  <mergeCells count="43">
    <mergeCell ref="O12:P12"/>
    <mergeCell ref="O13:P13"/>
    <mergeCell ref="O14:P14"/>
    <mergeCell ref="O15:P15"/>
    <mergeCell ref="O16:P16"/>
    <mergeCell ref="M20:N20"/>
    <mergeCell ref="A21:B21"/>
    <mergeCell ref="O21:P21"/>
    <mergeCell ref="A2:B2"/>
    <mergeCell ref="C2:E2"/>
    <mergeCell ref="G2:H2"/>
    <mergeCell ref="I2:K2"/>
    <mergeCell ref="A20:B20"/>
    <mergeCell ref="C20:D20"/>
    <mergeCell ref="E20:F20"/>
    <mergeCell ref="G20:H20"/>
    <mergeCell ref="I20:J20"/>
    <mergeCell ref="K20:L20"/>
    <mergeCell ref="A17:B17"/>
    <mergeCell ref="O17:P17"/>
    <mergeCell ref="A18:B18"/>
    <mergeCell ref="O18:P18"/>
    <mergeCell ref="A19:B19"/>
    <mergeCell ref="O19:P19"/>
    <mergeCell ref="A8:B8"/>
    <mergeCell ref="O8:P8"/>
    <mergeCell ref="A9:B9"/>
    <mergeCell ref="O9:P9"/>
    <mergeCell ref="A10:B10"/>
    <mergeCell ref="O10:P10"/>
    <mergeCell ref="A11:B11"/>
    <mergeCell ref="A12:B12"/>
    <mergeCell ref="A13:B13"/>
    <mergeCell ref="A14:B14"/>
    <mergeCell ref="A15:B15"/>
    <mergeCell ref="A16:B16"/>
    <mergeCell ref="O11:P11"/>
    <mergeCell ref="A5:C5"/>
    <mergeCell ref="Q5:Q6"/>
    <mergeCell ref="A6:B6"/>
    <mergeCell ref="O6:P6"/>
    <mergeCell ref="A7:B7"/>
    <mergeCell ref="O7:P7"/>
  </mergeCells>
  <conditionalFormatting sqref="P5">
    <cfRule type="cellIs" dxfId="0" priority="1" operator="notEqual">
      <formula>10</formula>
    </cfRule>
  </conditionalFormatting>
  <pageMargins left="0.7" right="0.7" top="0.75" bottom="0.75" header="0.3" footer="0.3"/>
  <pageSetup scale="55"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B5" sqref="B5"/>
    </sheetView>
  </sheetViews>
  <sheetFormatPr defaultColWidth="9.140625" defaultRowHeight="15" x14ac:dyDescent="0.25"/>
  <cols>
    <col min="1" max="2" width="27.7109375" style="66" customWidth="1"/>
    <col min="3" max="3" width="3.85546875" style="66" customWidth="1"/>
    <col min="4" max="4" width="9.140625" style="66"/>
    <col min="5" max="5" width="14.28515625" style="66" customWidth="1"/>
    <col min="6" max="16384" width="9.140625" style="66"/>
  </cols>
  <sheetData>
    <row r="1" spans="1:5" x14ac:dyDescent="0.25">
      <c r="A1" s="66" t="s">
        <v>99</v>
      </c>
      <c r="B1" s="84"/>
    </row>
    <row r="2" spans="1:5" x14ac:dyDescent="0.25">
      <c r="B2" s="84"/>
    </row>
    <row r="3" spans="1:5" x14ac:dyDescent="0.25">
      <c r="A3" s="93" t="s">
        <v>98</v>
      </c>
      <c r="B3" s="92">
        <f>[1]Buyout!D3</f>
        <v>0</v>
      </c>
    </row>
    <row r="4" spans="1:5" x14ac:dyDescent="0.25">
      <c r="B4" s="84"/>
    </row>
    <row r="5" spans="1:5" x14ac:dyDescent="0.25">
      <c r="A5" s="89" t="s">
        <v>97</v>
      </c>
      <c r="B5" s="90">
        <v>199300</v>
      </c>
    </row>
    <row r="6" spans="1:5" x14ac:dyDescent="0.25">
      <c r="A6" s="89" t="s">
        <v>92</v>
      </c>
      <c r="B6" s="94">
        <f>'12 Month'!J8</f>
        <v>0</v>
      </c>
    </row>
    <row r="7" spans="1:5" x14ac:dyDescent="0.25">
      <c r="A7" s="89" t="s">
        <v>96</v>
      </c>
      <c r="B7" s="91">
        <f>'10Month'!K8</f>
        <v>0</v>
      </c>
    </row>
    <row r="8" spans="1:5" x14ac:dyDescent="0.25">
      <c r="A8" s="89" t="s">
        <v>95</v>
      </c>
      <c r="B8" s="90">
        <f>$B$5/12*9</f>
        <v>149475</v>
      </c>
    </row>
    <row r="9" spans="1:5" x14ac:dyDescent="0.25">
      <c r="A9" s="89"/>
      <c r="B9" s="88"/>
    </row>
    <row r="10" spans="1:5" ht="15.75" thickBot="1" x14ac:dyDescent="0.3">
      <c r="B10" s="84"/>
    </row>
    <row r="11" spans="1:5" ht="32.25" customHeight="1" x14ac:dyDescent="0.25">
      <c r="A11" s="83" t="s">
        <v>94</v>
      </c>
      <c r="B11" s="82"/>
      <c r="C11" s="81"/>
    </row>
    <row r="12" spans="1:5" x14ac:dyDescent="0.25">
      <c r="A12" s="76" t="s">
        <v>93</v>
      </c>
      <c r="B12" s="86">
        <f>B7</f>
        <v>0</v>
      </c>
      <c r="C12" s="72"/>
      <c r="E12" s="87"/>
    </row>
    <row r="13" spans="1:5" x14ac:dyDescent="0.25">
      <c r="A13" s="76"/>
      <c r="B13" s="80"/>
      <c r="C13" s="72"/>
    </row>
    <row r="14" spans="1:5" x14ac:dyDescent="0.25">
      <c r="A14" s="76" t="s">
        <v>90</v>
      </c>
      <c r="B14" s="86">
        <f>'10Month'!K12</f>
        <v>0</v>
      </c>
      <c r="C14" s="72"/>
    </row>
    <row r="15" spans="1:5" x14ac:dyDescent="0.25">
      <c r="A15" s="76"/>
      <c r="B15" s="78"/>
      <c r="C15" s="72"/>
    </row>
    <row r="16" spans="1:5" x14ac:dyDescent="0.25">
      <c r="A16" s="76" t="s">
        <v>89</v>
      </c>
      <c r="B16" s="77">
        <f>(B14*1)/B8</f>
        <v>0</v>
      </c>
      <c r="C16" s="72"/>
    </row>
    <row r="17" spans="1:3" x14ac:dyDescent="0.25">
      <c r="A17" s="76"/>
      <c r="B17" s="75"/>
      <c r="C17" s="72"/>
    </row>
    <row r="18" spans="1:3" ht="18.75" x14ac:dyDescent="0.3">
      <c r="A18" s="74" t="s">
        <v>88</v>
      </c>
      <c r="B18" s="73">
        <f>(B8*B16)-(B12*B16)</f>
        <v>0</v>
      </c>
      <c r="C18" s="72"/>
    </row>
    <row r="19" spans="1:3" x14ac:dyDescent="0.25">
      <c r="A19" s="76"/>
      <c r="C19" s="72"/>
    </row>
    <row r="20" spans="1:3" ht="15.75" thickBot="1" x14ac:dyDescent="0.3">
      <c r="A20" s="71"/>
      <c r="B20" s="85"/>
      <c r="C20" s="69"/>
    </row>
    <row r="21" spans="1:3" x14ac:dyDescent="0.25">
      <c r="B21" s="84"/>
    </row>
    <row r="22" spans="1:3" ht="15.75" thickBot="1" x14ac:dyDescent="0.3">
      <c r="B22" s="84"/>
    </row>
    <row r="23" spans="1:3" ht="33.75" customHeight="1" x14ac:dyDescent="0.25">
      <c r="A23" s="83" t="s">
        <v>92</v>
      </c>
      <c r="B23" s="82"/>
      <c r="C23" s="81"/>
    </row>
    <row r="24" spans="1:3" x14ac:dyDescent="0.25">
      <c r="A24" s="76"/>
      <c r="B24" s="78"/>
      <c r="C24" s="72"/>
    </row>
    <row r="25" spans="1:3" x14ac:dyDescent="0.25">
      <c r="A25" s="76" t="s">
        <v>91</v>
      </c>
      <c r="B25" s="79">
        <f>B6</f>
        <v>0</v>
      </c>
      <c r="C25" s="72"/>
    </row>
    <row r="26" spans="1:3" x14ac:dyDescent="0.25">
      <c r="A26" s="76"/>
      <c r="B26" s="80"/>
      <c r="C26" s="72"/>
    </row>
    <row r="27" spans="1:3" x14ac:dyDescent="0.25">
      <c r="A27" s="76" t="s">
        <v>90</v>
      </c>
      <c r="B27" s="79">
        <f>'12 Month'!J12</f>
        <v>0</v>
      </c>
      <c r="C27" s="72"/>
    </row>
    <row r="28" spans="1:3" x14ac:dyDescent="0.25">
      <c r="A28" s="76"/>
      <c r="B28" s="78"/>
      <c r="C28" s="72"/>
    </row>
    <row r="29" spans="1:3" x14ac:dyDescent="0.25">
      <c r="A29" s="76" t="s">
        <v>89</v>
      </c>
      <c r="B29" s="77">
        <f>(B27*1)/B5</f>
        <v>0</v>
      </c>
      <c r="C29" s="72"/>
    </row>
    <row r="30" spans="1:3" x14ac:dyDescent="0.25">
      <c r="A30" s="76"/>
      <c r="B30" s="75"/>
      <c r="C30" s="72"/>
    </row>
    <row r="31" spans="1:3" ht="18.75" x14ac:dyDescent="0.3">
      <c r="A31" s="74" t="s">
        <v>88</v>
      </c>
      <c r="B31" s="73">
        <f>(B6*B29)-(B5*B29)</f>
        <v>0</v>
      </c>
      <c r="C31" s="72"/>
    </row>
    <row r="32" spans="1:3" ht="15.75" thickBot="1" x14ac:dyDescent="0.3">
      <c r="A32" s="71"/>
      <c r="B32" s="70"/>
      <c r="C32" s="69"/>
    </row>
    <row r="34" spans="1:2" x14ac:dyDescent="0.25">
      <c r="A34" s="68" t="s">
        <v>87</v>
      </c>
      <c r="B34" s="67">
        <v>43678</v>
      </c>
    </row>
  </sheetData>
  <sheetProtection algorithmName="SHA-512" hashValue="6x3RZcueClD/eLQ2q6OHcNVktXgZIQO6PPsqsTBXdY+DkBt8SDDjxA9Z0w3mriDo7mTGWH/5XcrTsi6K+a3yLw==" saltValue="Cdzf3XQC0vm339+IHlGvHA==" spinCount="100000"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10Month</vt:lpstr>
      <vt:lpstr>12 Month</vt:lpstr>
      <vt:lpstr>Instructions</vt:lpstr>
      <vt:lpstr>Extra Columns </vt:lpstr>
      <vt:lpstr>OTC Calculation</vt:lpstr>
      <vt:lpstr>'10Month'!Print_Area</vt:lpstr>
      <vt:lpstr>'12 Month'!Print_Area</vt:lpstr>
      <vt:lpstr>'Extra Columns '!Print_Area</vt:lpstr>
      <vt:lpstr>Instructions!Print_Area</vt:lpstr>
    </vt:vector>
  </TitlesOfParts>
  <Company>UGA CPH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Bouwsma Parr</dc:creator>
  <cp:lastModifiedBy>Carmen Bouwsma Parr</cp:lastModifiedBy>
  <cp:lastPrinted>2021-02-10T19:09:10Z</cp:lastPrinted>
  <dcterms:created xsi:type="dcterms:W3CDTF">2020-03-10T16:39:57Z</dcterms:created>
  <dcterms:modified xsi:type="dcterms:W3CDTF">2021-02-10T19:20:29Z</dcterms:modified>
</cp:coreProperties>
</file>